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til1\AppData\Local\Temp\7zO0F208562\"/>
    </mc:Choice>
  </mc:AlternateContent>
  <xr:revisionPtr revIDLastSave="0" documentId="13_ncr:1_{43D9321F-65C9-4E97-A71C-61D57C38E6C1}" xr6:coauthVersionLast="40" xr6:coauthVersionMax="40" xr10:uidLastSave="{00000000-0000-0000-0000-000000000000}"/>
  <bookViews>
    <workbookView xWindow="0" yWindow="0" windowWidth="20490" windowHeight="7050" xr2:uid="{00000000-000D-0000-FFFF-FFFF00000000}"/>
  </bookViews>
  <sheets>
    <sheet name="ACCUEIL" sheetId="6" r:id="rId1"/>
    <sheet name="HÉBERGEMENT" sheetId="8" r:id="rId2"/>
    <sheet name="HÉBERGEMENT CHOIX2" sheetId="11" r:id="rId3"/>
    <sheet name="RESTAURATION" sheetId="3" r:id="rId4"/>
    <sheet name="TOURISME " sheetId="9" r:id="rId5"/>
    <sheet name="JEUNES" sheetId="2" r:id="rId6"/>
    <sheet name="RECAPITULATIF" sheetId="5" r:id="rId7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1" l="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R28" i="11"/>
  <c r="B28" i="11"/>
  <c r="R27" i="11"/>
  <c r="B27" i="11"/>
  <c r="R26" i="11"/>
  <c r="B26" i="11"/>
  <c r="R25" i="11"/>
  <c r="B25" i="11"/>
  <c r="R24" i="11"/>
  <c r="B24" i="11"/>
  <c r="R23" i="11"/>
  <c r="B23" i="11"/>
  <c r="R22" i="11"/>
  <c r="B22" i="11"/>
  <c r="R21" i="11"/>
  <c r="B21" i="11"/>
  <c r="R20" i="11"/>
  <c r="B20" i="11"/>
  <c r="R19" i="11"/>
  <c r="B19" i="11"/>
  <c r="R18" i="11"/>
  <c r="B18" i="11"/>
  <c r="R17" i="11"/>
  <c r="B17" i="11"/>
  <c r="R16" i="11"/>
  <c r="B16" i="11"/>
  <c r="R15" i="11"/>
  <c r="B15" i="11"/>
  <c r="A15" i="1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R14" i="11"/>
  <c r="B14" i="11"/>
  <c r="C7" i="11"/>
  <c r="C6" i="11"/>
  <c r="C5" i="11"/>
  <c r="K4" i="11"/>
  <c r="C4" i="11"/>
  <c r="R29" i="11" l="1"/>
  <c r="P21" i="3"/>
  <c r="P16" i="3"/>
  <c r="P17" i="3"/>
  <c r="P18" i="3"/>
  <c r="P19" i="3"/>
  <c r="P20" i="3"/>
  <c r="P22" i="3"/>
  <c r="P23" i="3"/>
  <c r="P24" i="3"/>
  <c r="P25" i="3"/>
  <c r="P26" i="3"/>
  <c r="P27" i="3"/>
  <c r="P28" i="3"/>
  <c r="P15" i="3"/>
  <c r="P14" i="3"/>
  <c r="AB14" i="2"/>
  <c r="AB23" i="2"/>
  <c r="AB22" i="2"/>
  <c r="AB21" i="2"/>
  <c r="AB20" i="2"/>
  <c r="AB19" i="2"/>
  <c r="AB18" i="2"/>
  <c r="AB17" i="2"/>
  <c r="AB16" i="2"/>
  <c r="AB15" i="2"/>
  <c r="D29" i="3"/>
  <c r="I40" i="5"/>
  <c r="Q29" i="8"/>
  <c r="S14" i="2"/>
  <c r="D11" i="9"/>
  <c r="D12" i="9"/>
  <c r="D13" i="9"/>
  <c r="D14" i="9"/>
  <c r="A15" i="2"/>
  <c r="A16" i="2" s="1"/>
  <c r="A17" i="2" s="1"/>
  <c r="A18" i="2" s="1"/>
  <c r="A19" i="2" s="1"/>
  <c r="A20" i="2" s="1"/>
  <c r="A21" i="2" s="1"/>
  <c r="A22" i="2" s="1"/>
  <c r="A23" i="2" s="1"/>
  <c r="A16" i="3"/>
  <c r="A17" i="3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15" i="3"/>
  <c r="A15" i="8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12" i="9"/>
  <c r="X15" i="2"/>
  <c r="X16" i="2"/>
  <c r="X17" i="2"/>
  <c r="X18" i="2"/>
  <c r="X19" i="2"/>
  <c r="X20" i="2"/>
  <c r="X21" i="2"/>
  <c r="X22" i="2"/>
  <c r="X23" i="2"/>
  <c r="X14" i="2"/>
  <c r="AB24" i="2" l="1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11" i="9"/>
  <c r="D16" i="9"/>
  <c r="D17" i="9"/>
  <c r="D18" i="9"/>
  <c r="D19" i="9"/>
  <c r="D20" i="9"/>
  <c r="D21" i="9"/>
  <c r="D22" i="9"/>
  <c r="D23" i="9"/>
  <c r="D24" i="9"/>
  <c r="D25" i="9"/>
  <c r="D15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14" i="8"/>
  <c r="B15" i="8"/>
  <c r="B14" i="3"/>
  <c r="B15" i="3"/>
  <c r="B17" i="3"/>
  <c r="B18" i="3"/>
  <c r="B19" i="3"/>
  <c r="B20" i="3"/>
  <c r="B21" i="3"/>
  <c r="B22" i="3"/>
  <c r="B23" i="3"/>
  <c r="B24" i="3"/>
  <c r="B25" i="3"/>
  <c r="B26" i="3"/>
  <c r="B27" i="3"/>
  <c r="B28" i="3"/>
  <c r="B17" i="8"/>
  <c r="B18" i="8"/>
  <c r="B19" i="8"/>
  <c r="B20" i="8"/>
  <c r="B21" i="8"/>
  <c r="B22" i="8"/>
  <c r="B23" i="8"/>
  <c r="B24" i="8"/>
  <c r="B25" i="8"/>
  <c r="B26" i="8"/>
  <c r="B27" i="8"/>
  <c r="B28" i="8"/>
  <c r="B16" i="8"/>
  <c r="F26" i="9" l="1"/>
  <c r="D26" i="9"/>
  <c r="M3" i="2"/>
  <c r="C4" i="2"/>
  <c r="C5" i="2"/>
  <c r="C6" i="2"/>
  <c r="C3" i="2"/>
  <c r="H4" i="9"/>
  <c r="C5" i="9"/>
  <c r="C6" i="9"/>
  <c r="C7" i="9"/>
  <c r="C4" i="9"/>
  <c r="K3" i="3"/>
  <c r="C4" i="3"/>
  <c r="C5" i="3"/>
  <c r="C6" i="3"/>
  <c r="C3" i="3"/>
  <c r="K4" i="8"/>
  <c r="C5" i="8"/>
  <c r="C6" i="8"/>
  <c r="C7" i="8"/>
  <c r="C4" i="8"/>
  <c r="R14" i="8"/>
  <c r="R15" i="8"/>
  <c r="U14" i="2"/>
  <c r="V14" i="2" s="1"/>
  <c r="S15" i="2"/>
  <c r="S16" i="2"/>
  <c r="T16" i="2" s="1"/>
  <c r="S17" i="2"/>
  <c r="T17" i="2" s="1"/>
  <c r="AC17" i="2" s="1"/>
  <c r="H31" i="5" s="1"/>
  <c r="S18" i="2"/>
  <c r="T18" i="2" s="1"/>
  <c r="S19" i="2"/>
  <c r="S20" i="2"/>
  <c r="S21" i="2"/>
  <c r="S22" i="2"/>
  <c r="T22" i="2" s="1"/>
  <c r="S23" i="2"/>
  <c r="T23" i="2" s="1"/>
  <c r="AC23" i="2" s="1"/>
  <c r="H37" i="5" s="1"/>
  <c r="U16" i="2"/>
  <c r="U15" i="2"/>
  <c r="V15" i="2" s="1"/>
  <c r="U17" i="2"/>
  <c r="V17" i="2" s="1"/>
  <c r="U18" i="2"/>
  <c r="V18" i="2" s="1"/>
  <c r="Y18" i="2" s="1"/>
  <c r="U19" i="2"/>
  <c r="V19" i="2" s="1"/>
  <c r="U20" i="2"/>
  <c r="V20" i="2" s="1"/>
  <c r="U21" i="2"/>
  <c r="V21" i="2" s="1"/>
  <c r="U22" i="2"/>
  <c r="V22" i="2" s="1"/>
  <c r="U23" i="2"/>
  <c r="V23" i="2" s="1"/>
  <c r="T15" i="2"/>
  <c r="T19" i="2"/>
  <c r="T20" i="2"/>
  <c r="T21" i="2"/>
  <c r="AC21" i="2" s="1"/>
  <c r="H35" i="5" s="1"/>
  <c r="N27" i="6"/>
  <c r="N28" i="6"/>
  <c r="N29" i="6"/>
  <c r="N30" i="6"/>
  <c r="N31" i="6"/>
  <c r="N32" i="6"/>
  <c r="N33" i="6"/>
  <c r="N34" i="6"/>
  <c r="N35" i="6"/>
  <c r="N36" i="6"/>
  <c r="N12" i="6"/>
  <c r="B13" i="6"/>
  <c r="N13" i="6"/>
  <c r="B14" i="6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B29" i="5"/>
  <c r="B30" i="5"/>
  <c r="B31" i="5"/>
  <c r="B32" i="5"/>
  <c r="B33" i="5"/>
  <c r="B34" i="5"/>
  <c r="B35" i="5"/>
  <c r="B36" i="5"/>
  <c r="B37" i="5"/>
  <c r="B28" i="5"/>
  <c r="B15" i="2"/>
  <c r="B16" i="2"/>
  <c r="B17" i="2"/>
  <c r="B18" i="2"/>
  <c r="B19" i="2"/>
  <c r="B20" i="2"/>
  <c r="B21" i="2"/>
  <c r="B22" i="2"/>
  <c r="B23" i="2"/>
  <c r="B14" i="2"/>
  <c r="AC22" i="2" l="1"/>
  <c r="H36" i="5" s="1"/>
  <c r="AC15" i="2"/>
  <c r="H29" i="5" s="1"/>
  <c r="AC20" i="2"/>
  <c r="H34" i="5" s="1"/>
  <c r="AC19" i="2"/>
  <c r="H33" i="5" s="1"/>
  <c r="AC18" i="2"/>
  <c r="H32" i="5" s="1"/>
  <c r="Y20" i="2"/>
  <c r="Y15" i="2"/>
  <c r="D34" i="5"/>
  <c r="Y23" i="2"/>
  <c r="Y19" i="2"/>
  <c r="Y22" i="2"/>
  <c r="Y21" i="2"/>
  <c r="Y17" i="2"/>
  <c r="U24" i="2"/>
  <c r="V16" i="2"/>
  <c r="Y16" i="2" s="1"/>
  <c r="C28" i="5"/>
  <c r="D37" i="5"/>
  <c r="I37" i="5" s="1"/>
  <c r="C33" i="5"/>
  <c r="D29" i="5"/>
  <c r="I29" i="5" s="1"/>
  <c r="D36" i="5"/>
  <c r="D32" i="5"/>
  <c r="D35" i="5"/>
  <c r="I35" i="5" s="1"/>
  <c r="D31" i="5"/>
  <c r="C37" i="5"/>
  <c r="D33" i="5"/>
  <c r="C35" i="5"/>
  <c r="C34" i="5"/>
  <c r="C29" i="5"/>
  <c r="C36" i="5"/>
  <c r="C32" i="5"/>
  <c r="C31" i="5"/>
  <c r="D30" i="5"/>
  <c r="E5" i="5"/>
  <c r="C5" i="5"/>
  <c r="C6" i="5"/>
  <c r="C8" i="5"/>
  <c r="C7" i="5"/>
  <c r="F29" i="3"/>
  <c r="G29" i="3"/>
  <c r="H29" i="3"/>
  <c r="I29" i="3"/>
  <c r="J29" i="3"/>
  <c r="K29" i="3"/>
  <c r="L29" i="3"/>
  <c r="M29" i="3"/>
  <c r="N29" i="3"/>
  <c r="O29" i="3"/>
  <c r="E29" i="3"/>
  <c r="C29" i="3"/>
  <c r="B13" i="5"/>
  <c r="B14" i="5"/>
  <c r="H14" i="5" s="1"/>
  <c r="F40" i="5"/>
  <c r="I31" i="5" l="1"/>
  <c r="I32" i="5"/>
  <c r="I36" i="5"/>
  <c r="C30" i="5"/>
  <c r="I30" i="5" s="1"/>
  <c r="I33" i="5"/>
  <c r="V24" i="2"/>
  <c r="I34" i="5"/>
  <c r="AC16" i="2"/>
  <c r="H30" i="5" s="1"/>
  <c r="T14" i="2"/>
  <c r="S24" i="2"/>
  <c r="B15" i="5"/>
  <c r="H15" i="5" s="1"/>
  <c r="B16" i="5"/>
  <c r="H16" i="5" s="1"/>
  <c r="B17" i="5"/>
  <c r="H17" i="5" s="1"/>
  <c r="B18" i="5"/>
  <c r="H18" i="5" s="1"/>
  <c r="B19" i="5"/>
  <c r="H19" i="5" s="1"/>
  <c r="B20" i="5"/>
  <c r="H20" i="5" s="1"/>
  <c r="B21" i="5"/>
  <c r="H21" i="5" s="1"/>
  <c r="B22" i="5"/>
  <c r="H22" i="5" s="1"/>
  <c r="B23" i="5"/>
  <c r="H23" i="5" s="1"/>
  <c r="B24" i="5"/>
  <c r="H24" i="5" s="1"/>
  <c r="B25" i="5"/>
  <c r="H25" i="5" s="1"/>
  <c r="B26" i="5"/>
  <c r="H26" i="5" s="1"/>
  <c r="B27" i="5"/>
  <c r="H27" i="5" s="1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Y14" i="2" l="1"/>
  <c r="E28" i="5" s="1"/>
  <c r="AC14" i="2"/>
  <c r="T24" i="2"/>
  <c r="D28" i="5"/>
  <c r="C15" i="5"/>
  <c r="B16" i="3"/>
  <c r="D15" i="5" s="1"/>
  <c r="D16" i="5"/>
  <c r="D17" i="5"/>
  <c r="D18" i="5"/>
  <c r="D19" i="5"/>
  <c r="D20" i="5"/>
  <c r="D21" i="5"/>
  <c r="D22" i="5"/>
  <c r="D23" i="5"/>
  <c r="D24" i="5"/>
  <c r="D25" i="5"/>
  <c r="D26" i="5"/>
  <c r="D27" i="5"/>
  <c r="C16" i="5"/>
  <c r="I16" i="5" s="1"/>
  <c r="C17" i="5"/>
  <c r="I17" i="5" s="1"/>
  <c r="C18" i="5"/>
  <c r="I18" i="5" s="1"/>
  <c r="C19" i="5"/>
  <c r="C20" i="5"/>
  <c r="C21" i="5"/>
  <c r="C22" i="5"/>
  <c r="C23" i="5"/>
  <c r="C24" i="5"/>
  <c r="I24" i="5" s="1"/>
  <c r="C25" i="5"/>
  <c r="C26" i="5"/>
  <c r="I26" i="5" s="1"/>
  <c r="C27" i="5"/>
  <c r="I27" i="5" s="1"/>
  <c r="C13" i="5"/>
  <c r="C14" i="5"/>
  <c r="I20" i="5" l="1"/>
  <c r="I23" i="5"/>
  <c r="I22" i="5"/>
  <c r="I21" i="5"/>
  <c r="H28" i="5"/>
  <c r="I28" i="5" s="1"/>
  <c r="I43" i="5" s="1"/>
  <c r="AC24" i="2"/>
  <c r="I19" i="5"/>
  <c r="I25" i="5"/>
  <c r="I15" i="5"/>
  <c r="E14" i="5"/>
  <c r="F28" i="5"/>
  <c r="B11" i="9"/>
  <c r="D14" i="5"/>
  <c r="I14" i="5" s="1"/>
  <c r="D29" i="8"/>
  <c r="C29" i="8"/>
  <c r="E29" i="8"/>
  <c r="F29" i="8"/>
  <c r="G29" i="8"/>
  <c r="H29" i="8"/>
  <c r="I29" i="8"/>
  <c r="J29" i="8"/>
  <c r="K29" i="8"/>
  <c r="L29" i="8"/>
  <c r="M29" i="8"/>
  <c r="N29" i="8"/>
  <c r="O29" i="8"/>
  <c r="P29" i="8"/>
  <c r="R29" i="8"/>
  <c r="B27" i="6"/>
  <c r="B28" i="6" s="1"/>
  <c r="B29" i="6" s="1"/>
  <c r="B30" i="6" s="1"/>
  <c r="B31" i="6" s="1"/>
  <c r="B32" i="6" s="1"/>
  <c r="B33" i="6" s="1"/>
  <c r="B34" i="6" s="1"/>
  <c r="B35" i="6" s="1"/>
  <c r="B36" i="6" s="1"/>
  <c r="D37" i="6"/>
  <c r="E13" i="5" l="1"/>
  <c r="H13" i="5"/>
  <c r="H38" i="5" s="1"/>
  <c r="E21" i="5"/>
  <c r="F21" i="5" s="1"/>
  <c r="E24" i="5"/>
  <c r="F24" i="5" s="1"/>
  <c r="E20" i="5"/>
  <c r="F20" i="5" s="1"/>
  <c r="E27" i="5"/>
  <c r="F27" i="5" s="1"/>
  <c r="E23" i="5"/>
  <c r="F23" i="5" s="1"/>
  <c r="E19" i="5"/>
  <c r="F19" i="5" s="1"/>
  <c r="E15" i="5"/>
  <c r="F15" i="5" s="1"/>
  <c r="E25" i="5"/>
  <c r="F25" i="5" s="1"/>
  <c r="E17" i="5"/>
  <c r="F17" i="5" s="1"/>
  <c r="E16" i="5"/>
  <c r="F16" i="5" s="1"/>
  <c r="E26" i="5"/>
  <c r="F26" i="5" s="1"/>
  <c r="E22" i="5"/>
  <c r="F22" i="5" s="1"/>
  <c r="E18" i="5"/>
  <c r="F18" i="5" s="1"/>
  <c r="F14" i="5"/>
  <c r="D13" i="5"/>
  <c r="F13" i="5" l="1"/>
  <c r="F42" i="5" s="1"/>
  <c r="I13" i="5"/>
  <c r="E35" i="5"/>
  <c r="F35" i="5" s="1"/>
  <c r="E37" i="5"/>
  <c r="F37" i="5" s="1"/>
  <c r="E36" i="5"/>
  <c r="F36" i="5" s="1"/>
  <c r="E34" i="5"/>
  <c r="F34" i="5" s="1"/>
  <c r="E30" i="5"/>
  <c r="F30" i="5" s="1"/>
  <c r="E31" i="5"/>
  <c r="F31" i="5" s="1"/>
  <c r="E32" i="5"/>
  <c r="F32" i="5" s="1"/>
  <c r="E33" i="5"/>
  <c r="F33" i="5" s="1"/>
  <c r="I42" i="5" l="1"/>
  <c r="I44" i="5" s="1"/>
  <c r="I45" i="5" s="1"/>
  <c r="I46" i="5" s="1"/>
  <c r="I38" i="5"/>
  <c r="E29" i="5"/>
  <c r="F29" i="5" s="1"/>
  <c r="F43" i="5" s="1"/>
  <c r="F44" i="5" s="1"/>
  <c r="F45" i="5" s="1"/>
  <c r="F46" i="5" s="1"/>
  <c r="P29" i="3"/>
  <c r="E38" i="5" l="1"/>
  <c r="D38" i="5"/>
  <c r="X24" i="2" l="1"/>
  <c r="Y24" i="2" l="1"/>
  <c r="F38" i="5" l="1"/>
  <c r="C38" i="5"/>
</calcChain>
</file>

<file path=xl/sharedStrings.xml><?xml version="1.0" encoding="utf-8"?>
<sst xmlns="http://schemas.openxmlformats.org/spreadsheetml/2006/main" count="280" uniqueCount="160">
  <si>
    <t>SAINT LAURENT :</t>
  </si>
  <si>
    <t>N°</t>
  </si>
  <si>
    <t>Département :</t>
  </si>
  <si>
    <t>AVANTAGE JEUNES</t>
  </si>
  <si>
    <t>Repas sous chapiteau</t>
  </si>
  <si>
    <t>Petits déjeuners</t>
  </si>
  <si>
    <r>
      <t>Hébergement tentes</t>
    </r>
    <r>
      <rPr>
        <sz val="8"/>
        <color rgb="FFFF0000"/>
        <rFont val="Calibri"/>
        <family val="2"/>
        <scheme val="minor"/>
      </rPr>
      <t xml:space="preserve"> individuelles</t>
    </r>
  </si>
  <si>
    <t>Partie grisée : ne pas renseigner se calcule automatiquement</t>
  </si>
  <si>
    <t>Prix du circuit</t>
  </si>
  <si>
    <t>NB:</t>
  </si>
  <si>
    <t>Prix des repas en €</t>
  </si>
  <si>
    <t xml:space="preserve">Hébergement  </t>
  </si>
  <si>
    <t>Restauration</t>
  </si>
  <si>
    <t>TOTAUX</t>
  </si>
  <si>
    <t>Foire Expo réfrigérateurs</t>
  </si>
  <si>
    <t>Nombre</t>
  </si>
  <si>
    <t>Prix unitaire</t>
  </si>
  <si>
    <t>Total</t>
  </si>
  <si>
    <t>en euros</t>
  </si>
  <si>
    <t xml:space="preserve"> Vendredi soir</t>
  </si>
  <si>
    <t xml:space="preserve"> Samedi midi</t>
  </si>
  <si>
    <t xml:space="preserve"> Samedi soir</t>
  </si>
  <si>
    <t>de venir prendre les repas achetés (éviter le gaspillage et participer à l'ambiance de la fête avec les autres délégations, avec sa délégation)</t>
  </si>
  <si>
    <r>
      <t xml:space="preserve">Hébergement tentes       </t>
    </r>
    <r>
      <rPr>
        <sz val="8"/>
        <color rgb="FFFF0000"/>
        <rFont val="Calibri"/>
        <family val="2"/>
        <scheme val="minor"/>
      </rPr>
      <t xml:space="preserve"> collectives</t>
    </r>
  </si>
  <si>
    <t>Téléphone</t>
  </si>
  <si>
    <t xml:space="preserve"> Dimanche midi</t>
  </si>
  <si>
    <t xml:space="preserve">   Samedi</t>
  </si>
  <si>
    <t xml:space="preserve">   Dimanche</t>
  </si>
  <si>
    <t xml:space="preserve">   Lundi</t>
  </si>
  <si>
    <t>Mettre dans les cases choisies uniquement le chiffre 1</t>
  </si>
  <si>
    <t>TOTAL HORS JEUNES</t>
  </si>
  <si>
    <t>Mettre dans les cases choisies le chiffre 1 dans la partie "Avantage Jeunes"</t>
  </si>
  <si>
    <t>Une réduction de 20% est consentie sur la Restauration et l'hébergement sous tente collective ou individuelle avec l'engagement</t>
  </si>
  <si>
    <t xml:space="preserve">Nuit vendredi </t>
  </si>
  <si>
    <t xml:space="preserve">Nuit Samedi  </t>
  </si>
  <si>
    <t xml:space="preserve">Nuit Dimanche  </t>
  </si>
  <si>
    <t>SAINT LAURENT 2019</t>
  </si>
  <si>
    <t>Petits déjeuners Campings cars</t>
  </si>
  <si>
    <t>Vendredi soir</t>
  </si>
  <si>
    <t>Samedi midi</t>
  </si>
  <si>
    <t>Samedi soir</t>
  </si>
  <si>
    <t>Dimanche midi</t>
  </si>
  <si>
    <t>Samedi matin</t>
  </si>
  <si>
    <t>Dimanche matin</t>
  </si>
  <si>
    <t>Lundi matin</t>
  </si>
  <si>
    <t>Une restauration rapide sera proposée près du chapiteau le samedi et dimanche midi pour ceux qui ne prennent pas les repas sous chapiteau</t>
  </si>
  <si>
    <t>N°  circuit choisi</t>
  </si>
  <si>
    <t>MONTANT RESTANT DÛ POUR LA DÉLÉGATION</t>
  </si>
  <si>
    <t>TOTAL GÉNÉRAL DE LA DÉLÉGATION</t>
  </si>
  <si>
    <t>SAINT LAURENT 2019
TABLEAU N°1 : ACCUEIL - ARRIVÉES</t>
  </si>
  <si>
    <t>Transport utilisé</t>
  </si>
  <si>
    <t>Mobilité 
réduite</t>
  </si>
  <si>
    <t>Bus</t>
  </si>
  <si>
    <t>Mini-Bus</t>
  </si>
  <si>
    <t>Voiture</t>
  </si>
  <si>
    <t>Co-voiturage</t>
  </si>
  <si>
    <t>Camping-car</t>
  </si>
  <si>
    <t>Oui</t>
  </si>
  <si>
    <t>Non</t>
  </si>
  <si>
    <t>Nbr 
de nuits</t>
  </si>
  <si>
    <t>Dimanche soir 
Moules- Frites</t>
  </si>
  <si>
    <t>Dimanche soir
Viande</t>
  </si>
  <si>
    <t>Montant total par personne à reporter sur la fiche récapitulative</t>
  </si>
  <si>
    <t xml:space="preserve">TABLEAU N°3 : RESTAURATION </t>
  </si>
  <si>
    <t>Total Restauration de votre délégation</t>
  </si>
  <si>
    <t>SAINT LAURENT 2019
TABLEAU N°2 : HÉBERGEMENT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</si>
  <si>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</si>
  <si>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</si>
  <si>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</si>
  <si>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</si>
  <si>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</si>
  <si>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</si>
  <si>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</si>
  <si>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</si>
  <si>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</si>
  <si>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</si>
  <si>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Dans le choix de la formule, reporter uniquement le nombre de nuitées dans le n° de la formule choisie</t>
  </si>
  <si>
    <t xml:space="preserve">Prix en € par personne et par nuit </t>
  </si>
  <si>
    <r>
      <rPr>
        <b/>
        <sz val="10"/>
        <color theme="1"/>
        <rFont val="Calibri"/>
        <family val="2"/>
        <scheme val="minor"/>
      </rPr>
      <t>1</t>
    </r>
    <r>
      <rPr>
        <sz val="10"/>
        <color theme="1"/>
        <rFont val="Segoe UI Light"/>
        <family val="2"/>
      </rPr>
      <t xml:space="preserve">
Chez l'Habitant</t>
    </r>
  </si>
  <si>
    <r>
      <rPr>
        <b/>
        <sz val="10"/>
        <color theme="1"/>
        <rFont val="Calibri"/>
        <family val="2"/>
        <scheme val="minor"/>
      </rPr>
      <t>2</t>
    </r>
    <r>
      <rPr>
        <sz val="10"/>
        <color theme="1"/>
        <rFont val="Segoe UI Light"/>
        <family val="2"/>
      </rPr>
      <t xml:space="preserve">
Tentes collectives
</t>
    </r>
  </si>
  <si>
    <r>
      <rPr>
        <b/>
        <sz val="10"/>
        <color theme="1"/>
        <rFont val="Calibri"/>
        <family val="2"/>
        <scheme val="minor"/>
      </rPr>
      <t>3</t>
    </r>
    <r>
      <rPr>
        <sz val="10"/>
        <color theme="1"/>
        <rFont val="Segoe UI Light"/>
        <family val="2"/>
      </rPr>
      <t xml:space="preserve">
Tentes individuelles</t>
    </r>
  </si>
  <si>
    <r>
      <rPr>
        <b/>
        <sz val="10"/>
        <color theme="1"/>
        <rFont val="Calibri"/>
        <family val="2"/>
        <scheme val="minor"/>
      </rPr>
      <t>4</t>
    </r>
    <r>
      <rPr>
        <sz val="10"/>
        <color theme="1"/>
        <rFont val="Segoe UI Light"/>
        <family val="2"/>
      </rPr>
      <t xml:space="preserve">
Camping-cars</t>
    </r>
  </si>
  <si>
    <r>
      <rPr>
        <b/>
        <sz val="10"/>
        <color theme="1"/>
        <rFont val="Calibri"/>
        <family val="2"/>
        <scheme val="minor"/>
      </rPr>
      <t>5</t>
    </r>
    <r>
      <rPr>
        <sz val="10"/>
        <color theme="1"/>
        <rFont val="Segoe UI Light"/>
        <family val="2"/>
      </rPr>
      <t xml:space="preserve">
Collège</t>
    </r>
  </si>
  <si>
    <r>
      <t xml:space="preserve">Dimanche soir
</t>
    </r>
    <r>
      <rPr>
        <b/>
        <sz val="11"/>
        <color theme="1"/>
        <rFont val="Calibri"/>
        <family val="2"/>
        <scheme val="minor"/>
      </rPr>
      <t>Moules Frites</t>
    </r>
  </si>
  <si>
    <r>
      <t xml:space="preserve"> Dimanche soir
</t>
    </r>
    <r>
      <rPr>
        <b/>
        <sz val="11"/>
        <color theme="1"/>
        <rFont val="Calibri"/>
        <family val="2"/>
        <scheme val="minor"/>
      </rPr>
      <t>Viande</t>
    </r>
  </si>
  <si>
    <t xml:space="preserve">Total de personnes pour votre délégation </t>
  </si>
  <si>
    <t xml:space="preserve"> TOURISME
Samedi midi </t>
  </si>
  <si>
    <t>Cara Meuh</t>
  </si>
  <si>
    <t>Total Tourisme délégation</t>
  </si>
  <si>
    <t>TABLEAU N°5 :  AVANTAGE JEUNES</t>
  </si>
  <si>
    <r>
      <t>Rappel de l'AVANTAGE JEUNES</t>
    </r>
    <r>
      <rPr>
        <b/>
        <u/>
        <sz val="11"/>
        <color rgb="FFFF0000"/>
        <rFont val="Segoe UI Light"/>
        <family val="2"/>
      </rPr>
      <t xml:space="preserve"> pour les moins de 25 ans</t>
    </r>
  </si>
  <si>
    <r>
      <t xml:space="preserve"> </t>
    </r>
    <r>
      <rPr>
        <b/>
        <u/>
        <sz val="11"/>
        <color theme="1"/>
        <rFont val="Segoe UI Light"/>
        <family val="2"/>
      </rPr>
      <t>Restauration rapide</t>
    </r>
    <r>
      <rPr>
        <sz val="11"/>
        <color theme="1"/>
        <rFont val="Segoe UI Light"/>
        <family val="2"/>
      </rPr>
      <t xml:space="preserve"> : Elle sera située à proximité du chapiteau et des buvettes le samedi et dimanche midi uniquement</t>
    </r>
  </si>
  <si>
    <t>SAINT LAURENT 2019
TABLEAU N°4 - TOURISME</t>
  </si>
  <si>
    <t>TOTAL HÉBERGEMENT délégation</t>
  </si>
  <si>
    <t>Total Avantage Jeunes délégation</t>
  </si>
  <si>
    <t>Total
 par personne</t>
  </si>
  <si>
    <r>
      <t xml:space="preserve">     </t>
    </r>
    <r>
      <rPr>
        <sz val="14"/>
        <color theme="4" tint="-0.499984740745262"/>
        <rFont val="Segoe UI Light"/>
        <family val="2"/>
      </rPr>
      <t xml:space="preserve"> N°5 : Tableau des inscriptions -</t>
    </r>
    <r>
      <rPr>
        <sz val="14"/>
        <color theme="1"/>
        <rFont val="Segoe UI Light"/>
        <family val="2"/>
      </rPr>
      <t xml:space="preserve"> </t>
    </r>
    <r>
      <rPr>
        <b/>
        <sz val="14"/>
        <color rgb="FFFF0000"/>
        <rFont val="Segoe UI Light"/>
        <family val="2"/>
      </rPr>
      <t xml:space="preserve">RÉCAPITULATIF DE LA DÉLÉGATION </t>
    </r>
  </si>
  <si>
    <r>
      <t xml:space="preserve">Date Arrivée
</t>
    </r>
    <r>
      <rPr>
        <sz val="11"/>
        <color theme="1"/>
        <rFont val="Segoe UI Light"/>
        <family val="2"/>
      </rPr>
      <t>(JJ/MM/AAAA)</t>
    </r>
  </si>
  <si>
    <r>
      <t xml:space="preserve">Date Départ
</t>
    </r>
    <r>
      <rPr>
        <sz val="12"/>
        <color theme="1"/>
        <rFont val="Segoe UI Light"/>
        <family val="2"/>
      </rPr>
      <t>(JJ/MM/AAAA)</t>
    </r>
  </si>
  <si>
    <t>Âge</t>
  </si>
  <si>
    <t>Contact ( Nom - Prénom):</t>
  </si>
  <si>
    <t xml:space="preserve"> Courriel:</t>
  </si>
  <si>
    <t>Téléphone:</t>
  </si>
  <si>
    <t>plus de 25 ans</t>
  </si>
  <si>
    <t>Moins de 25 ans</t>
  </si>
  <si>
    <t xml:space="preserve">Total restauration </t>
  </si>
  <si>
    <t>Total hébergement</t>
  </si>
  <si>
    <t>N° de visite</t>
  </si>
  <si>
    <t>Prix</t>
  </si>
  <si>
    <t>N° du choix 1</t>
  </si>
  <si>
    <t>Mont St Michel visite libre</t>
  </si>
  <si>
    <t>Plage du débarquement</t>
  </si>
  <si>
    <t xml:space="preserve">Traversée de la Baie du Mont Saint Michel </t>
  </si>
  <si>
    <t>Choix n°2</t>
  </si>
  <si>
    <t>Attention seul le choix un est prix en compte dans le total!</t>
  </si>
  <si>
    <t>Si choix 2 pour Tourisme</t>
  </si>
  <si>
    <t>1_Tourisme</t>
  </si>
  <si>
    <t xml:space="preserve">Traversée de la Baie du Mont </t>
  </si>
  <si>
    <t xml:space="preserve">TOTAL 
</t>
  </si>
  <si>
    <t>16 personnes</t>
  </si>
  <si>
    <t>25 personnes</t>
  </si>
  <si>
    <t>35 personnes</t>
  </si>
  <si>
    <t>28 personnes</t>
  </si>
  <si>
    <r>
      <rPr>
        <b/>
        <sz val="11"/>
        <rFont val="Calibri"/>
        <family val="2"/>
        <scheme val="minor"/>
      </rPr>
      <t>6</t>
    </r>
    <r>
      <rPr>
        <sz val="11"/>
        <rFont val="Segoe UI Light"/>
        <family val="2"/>
      </rPr>
      <t xml:space="preserve">
Gîtes collectifs</t>
    </r>
  </si>
  <si>
    <r>
      <rPr>
        <b/>
        <sz val="11"/>
        <rFont val="Calibri"/>
        <family val="2"/>
        <scheme val="minor"/>
      </rPr>
      <t>7</t>
    </r>
    <r>
      <rPr>
        <sz val="11"/>
        <rFont val="Segoe UI Light"/>
        <family val="2"/>
      </rPr>
      <t xml:space="preserve">
Chambres d'Hôtes</t>
    </r>
  </si>
  <si>
    <t>9 personnes</t>
  </si>
  <si>
    <t>6 personnes</t>
  </si>
  <si>
    <t>14 personnes</t>
  </si>
  <si>
    <t>8 personnes</t>
  </si>
  <si>
    <t>TOTAL  JEUNES</t>
  </si>
  <si>
    <t>Tourisme choix 1</t>
  </si>
  <si>
    <t>Tourisme choix 2</t>
  </si>
  <si>
    <t>TOTAL si choix 2</t>
  </si>
  <si>
    <t>TOTAL si choix 1</t>
  </si>
  <si>
    <t>Total réfrigérateurs</t>
  </si>
  <si>
    <t>Saint Pois (5km)</t>
  </si>
  <si>
    <t>Coulouvray Boisbenâtre (5km)</t>
  </si>
  <si>
    <t>Bellefontaine (16 km)</t>
  </si>
  <si>
    <t>La Chapelle Cécelin (9km)</t>
  </si>
  <si>
    <t>Le Neufbourg (23 km)</t>
  </si>
  <si>
    <t>Brécey ( 5km)</t>
  </si>
  <si>
    <t>St Martin le Bouillant (7km)</t>
  </si>
  <si>
    <t>Le Mesnil Gilbert (8km)</t>
  </si>
  <si>
    <t>St Georges de Livoye (9km)</t>
  </si>
  <si>
    <t>Braffais (14 km)</t>
  </si>
  <si>
    <t>Total avec réduction de 20%</t>
  </si>
  <si>
    <t>Total avec réduction 20%</t>
  </si>
  <si>
    <t xml:space="preserve">Petits déjeuners </t>
  </si>
  <si>
    <t>Tourisme_2</t>
  </si>
  <si>
    <t>St Laurent 2019 - MAIRIE - 5 Rue Principale - 50670 SAINT LAURENT DE CUVES</t>
  </si>
  <si>
    <t>Merci d'envoyer tous les documents à la coordination par mail   :   2micvautier@gmail.com</t>
  </si>
  <si>
    <t>Montant de l'acompte 30% arrondi</t>
  </si>
  <si>
    <t xml:space="preserve">Merci d'inscrire sur ce tableau votre choix n°2 au cas où le choix n°1 serait complet/ Seul le choix 1 est compris dans le total </t>
  </si>
  <si>
    <t>NOM - Prénom</t>
  </si>
  <si>
    <t>Nom - Prénom</t>
  </si>
  <si>
    <r>
      <t xml:space="preserve">NOM - Prénom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Segoe UI Light"/>
        <family val="2"/>
      </rPr>
      <t>Partie grisée ne pas remplir se calcule automatiquement</t>
    </r>
  </si>
  <si>
    <t xml:space="preserve">NOM - Prénom </t>
  </si>
  <si>
    <t xml:space="preserve">puis en version papier avec les autres bulletins d'inscription et le chèque d'acompte ou copie du virement  à </t>
  </si>
  <si>
    <t xml:space="preserve"> Courriel</t>
  </si>
  <si>
    <t>Contact ( Nom - Prénom)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</si>
</sst>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\ &quot;€&quot;"/>
    <numFmt numFmtId="166" formatCode="_-* #,##0.00\ [$€-40C]_-;\-* #,##0.00\ [$€-40C]_-;_-* &quot;-&quot;??\ [$€-40C]_-;_-@_-"/>
    <numFmt numFmtId="167" formatCode="&quot;&quot;"/>
    <numFmt numFmtId="168" formatCode="#,##0.00\ &quot;€&quot;"/>
  </numFmts>
  <fonts count="6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ndara"/>
      <family val="2"/>
    </font>
    <font>
      <b/>
      <sz val="14"/>
      <color rgb="FF002060"/>
      <name val="Segoe UI Light"/>
      <family val="2"/>
    </font>
    <font>
      <b/>
      <sz val="11"/>
      <color theme="1"/>
      <name val="Segoe UI Light"/>
      <family val="2"/>
    </font>
    <font>
      <sz val="11"/>
      <color theme="1"/>
      <name val="Segoe UI Light"/>
      <family val="2"/>
    </font>
    <font>
      <sz val="12"/>
      <color theme="1"/>
      <name val="Segoe UI Light"/>
      <family val="2"/>
    </font>
    <font>
      <b/>
      <sz val="12"/>
      <color theme="1"/>
      <name val="Segoe UI Light"/>
      <family val="2"/>
    </font>
    <font>
      <b/>
      <sz val="10"/>
      <color rgb="FFFF0000"/>
      <name val="Segoe UI Light"/>
      <family val="2"/>
    </font>
    <font>
      <sz val="10"/>
      <color rgb="FFFF0000"/>
      <name val="Segoe UI Light"/>
      <family val="2"/>
    </font>
    <font>
      <b/>
      <sz val="12"/>
      <color theme="4" tint="-0.499984740745262"/>
      <name val="Segoe UI Light"/>
      <family val="2"/>
    </font>
    <font>
      <sz val="14"/>
      <color theme="1"/>
      <name val="Segoe UI Light"/>
      <family val="2"/>
    </font>
    <font>
      <b/>
      <sz val="11"/>
      <color theme="8" tint="-0.249977111117893"/>
      <name val="Segoe UI Light"/>
      <family val="2"/>
    </font>
    <font>
      <b/>
      <sz val="11"/>
      <color rgb="FF7030A0"/>
      <name val="Segoe UI Light"/>
      <family val="2"/>
    </font>
    <font>
      <b/>
      <sz val="12"/>
      <color rgb="FF7030A0"/>
      <name val="Segoe UI Light"/>
      <family val="2"/>
    </font>
    <font>
      <b/>
      <sz val="12"/>
      <color rgb="FF002060"/>
      <name val="Segoe UI Light"/>
      <family val="2"/>
    </font>
    <font>
      <b/>
      <sz val="11"/>
      <color theme="9" tint="-0.249977111117893"/>
      <name val="Segoe UI Light"/>
      <family val="2"/>
    </font>
    <font>
      <b/>
      <sz val="12"/>
      <color theme="9" tint="-0.249977111117893"/>
      <name val="Segoe UI Light"/>
      <family val="2"/>
    </font>
    <font>
      <sz val="11"/>
      <color rgb="FF002060"/>
      <name val="Segoe UI Light"/>
      <family val="2"/>
    </font>
    <font>
      <sz val="11"/>
      <color theme="9" tint="-0.249977111117893"/>
      <name val="Segoe UI Light"/>
      <family val="2"/>
    </font>
    <font>
      <sz val="11"/>
      <color rgb="FF7030A0"/>
      <name val="Segoe UI Light"/>
      <family val="2"/>
    </font>
    <font>
      <b/>
      <sz val="11"/>
      <color rgb="FF002060"/>
      <name val="Segoe UI Light"/>
      <family val="2"/>
    </font>
    <font>
      <sz val="10"/>
      <color theme="1"/>
      <name val="Segoe UI Light"/>
      <family val="2"/>
    </font>
    <font>
      <sz val="18"/>
      <color theme="1"/>
      <name val="Segoe UI Light"/>
      <family val="2"/>
    </font>
    <font>
      <b/>
      <u/>
      <sz val="11"/>
      <color theme="1"/>
      <name val="Segoe UI Light"/>
      <family val="2"/>
    </font>
    <font>
      <b/>
      <u/>
      <sz val="11"/>
      <color rgb="FFFF0000"/>
      <name val="Segoe UI Light"/>
      <family val="2"/>
    </font>
    <font>
      <sz val="11"/>
      <name val="Segoe UI Light"/>
      <family val="2"/>
    </font>
    <font>
      <sz val="14"/>
      <color rgb="FFFF0000"/>
      <name val="Segoe UI Light"/>
      <family val="2"/>
    </font>
    <font>
      <sz val="12"/>
      <color rgb="FFFF0000"/>
      <name val="Segoe UI Light"/>
      <family val="2"/>
    </font>
    <font>
      <b/>
      <sz val="12"/>
      <color rgb="FFFF0000"/>
      <name val="Segoe UI Light"/>
      <family val="2"/>
    </font>
    <font>
      <b/>
      <sz val="16"/>
      <color theme="4" tint="-0.499984740745262"/>
      <name val="Segoe UI Light"/>
      <family val="2"/>
    </font>
    <font>
      <sz val="14"/>
      <color theme="4" tint="-0.499984740745262"/>
      <name val="Segoe UI Light"/>
      <family val="2"/>
    </font>
    <font>
      <b/>
      <sz val="14"/>
      <color rgb="FFFF0000"/>
      <name val="Segoe UI Light"/>
      <family val="2"/>
    </font>
    <font>
      <sz val="12"/>
      <name val="Calibri"/>
      <family val="2"/>
      <scheme val="minor"/>
    </font>
    <font>
      <sz val="12"/>
      <name val="Segoe UI Light"/>
      <family val="2"/>
    </font>
    <font>
      <b/>
      <sz val="11"/>
      <name val="Calibri"/>
      <family val="2"/>
      <scheme val="minor"/>
    </font>
    <font>
      <b/>
      <sz val="11"/>
      <name val="Segoe UI Light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4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1" fontId="0" fillId="0" borderId="3" xfId="0" applyNumberFormat="1" applyBorder="1" applyAlignment="1">
      <alignment horizontal="center"/>
    </xf>
    <xf numFmtId="1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Alignment="1"/>
    <xf numFmtId="0" fontId="6" fillId="0" borderId="0" xfId="0" applyFont="1" applyFill="1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8" xfId="0" applyBorder="1"/>
    <xf numFmtId="0" fontId="0" fillId="0" borderId="15" xfId="0" applyBorder="1"/>
    <xf numFmtId="0" fontId="9" fillId="0" borderId="0" xfId="0" applyFont="1"/>
    <xf numFmtId="0" fontId="0" fillId="5" borderId="15" xfId="0" applyFill="1" applyBorder="1" applyAlignment="1">
      <alignment horizontal="center" vertical="center"/>
    </xf>
    <xf numFmtId="1" fontId="0" fillId="0" borderId="15" xfId="0" applyNumberFormat="1" applyBorder="1" applyAlignment="1">
      <alignment horizontal="center"/>
    </xf>
    <xf numFmtId="0" fontId="17" fillId="0" borderId="0" xfId="0" applyFont="1"/>
    <xf numFmtId="0" fontId="6" fillId="6" borderId="0" xfId="0" applyFont="1" applyFill="1" applyAlignment="1">
      <alignment horizontal="left"/>
    </xf>
    <xf numFmtId="0" fontId="18" fillId="0" borderId="0" xfId="0" applyFont="1" applyBorder="1"/>
    <xf numFmtId="0" fontId="1" fillId="0" borderId="0" xfId="0" applyFont="1" applyBorder="1"/>
    <xf numFmtId="0" fontId="0" fillId="0" borderId="0" xfId="0" applyFill="1" applyBorder="1" applyAlignment="1"/>
    <xf numFmtId="0" fontId="0" fillId="0" borderId="0" xfId="0" applyFill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0" fillId="0" borderId="0" xfId="0" applyFont="1" applyBorder="1"/>
    <xf numFmtId="0" fontId="19" fillId="0" borderId="9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164" fontId="19" fillId="0" borderId="8" xfId="1" applyNumberFormat="1" applyFont="1" applyBorder="1" applyAlignment="1">
      <alignment horizontal="center" vertical="center"/>
    </xf>
    <xf numFmtId="164" fontId="0" fillId="7" borderId="3" xfId="1" applyNumberFormat="1" applyFont="1" applyFill="1" applyBorder="1" applyAlignment="1">
      <alignment horizontal="center"/>
    </xf>
    <xf numFmtId="164" fontId="2" fillId="7" borderId="3" xfId="1" applyNumberFormat="1" applyFont="1" applyFill="1" applyBorder="1" applyAlignment="1">
      <alignment horizontal="center" vertical="center"/>
    </xf>
    <xf numFmtId="164" fontId="0" fillId="0" borderId="0" xfId="1" applyNumberFormat="1" applyFont="1"/>
    <xf numFmtId="164" fontId="2" fillId="0" borderId="3" xfId="1" applyNumberFormat="1" applyFont="1" applyBorder="1" applyAlignment="1">
      <alignment horizontal="center" vertical="center"/>
    </xf>
    <xf numFmtId="164" fontId="2" fillId="7" borderId="12" xfId="1" applyNumberFormat="1" applyFont="1" applyFill="1" applyBorder="1" applyAlignment="1">
      <alignment horizontal="center" vertical="center"/>
    </xf>
    <xf numFmtId="164" fontId="5" fillId="7" borderId="3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5" borderId="12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8" fillId="5" borderId="0" xfId="0" applyFont="1" applyFill="1" applyBorder="1" applyAlignment="1">
      <alignment horizontal="left" vertical="center"/>
    </xf>
    <xf numFmtId="0" fontId="16" fillId="8" borderId="3" xfId="0" applyFont="1" applyFill="1" applyBorder="1" applyAlignment="1" applyProtection="1">
      <alignment horizontal="center" vertical="center" readingOrder="2"/>
      <protection locked="0"/>
    </xf>
    <xf numFmtId="1" fontId="0" fillId="8" borderId="3" xfId="0" applyNumberFormat="1" applyFill="1" applyBorder="1" applyAlignment="1">
      <alignment horizontal="left"/>
    </xf>
    <xf numFmtId="1" fontId="0" fillId="8" borderId="3" xfId="0" applyNumberForma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 vertical="center"/>
    </xf>
    <xf numFmtId="0" fontId="28" fillId="0" borderId="0" xfId="0" applyFont="1"/>
    <xf numFmtId="0" fontId="28" fillId="0" borderId="3" xfId="0" applyFont="1" applyBorder="1" applyAlignment="1">
      <alignment horizontal="center" vertical="center"/>
    </xf>
    <xf numFmtId="0" fontId="29" fillId="0" borderId="3" xfId="0" applyFont="1" applyBorder="1"/>
    <xf numFmtId="0" fontId="28" fillId="0" borderId="10" xfId="0" applyFont="1" applyBorder="1"/>
    <xf numFmtId="0" fontId="28" fillId="0" borderId="0" xfId="0" applyFont="1" applyBorder="1"/>
    <xf numFmtId="0" fontId="0" fillId="0" borderId="0" xfId="0" applyFont="1"/>
    <xf numFmtId="0" fontId="28" fillId="0" borderId="3" xfId="0" applyFont="1" applyBorder="1" applyAlignment="1">
      <alignment horizontal="center" vertical="center" textRotation="90"/>
    </xf>
    <xf numFmtId="0" fontId="28" fillId="0" borderId="11" xfId="0" applyFont="1" applyBorder="1"/>
    <xf numFmtId="0" fontId="28" fillId="0" borderId="14" xfId="0" applyFont="1" applyBorder="1"/>
    <xf numFmtId="0" fontId="29" fillId="0" borderId="0" xfId="0" applyFont="1"/>
    <xf numFmtId="0" fontId="28" fillId="0" borderId="8" xfId="0" applyFont="1" applyBorder="1" applyAlignment="1">
      <alignment horizontal="center" vertical="center" wrapText="1"/>
    </xf>
    <xf numFmtId="0" fontId="29" fillId="0" borderId="0" xfId="0" applyFont="1" applyBorder="1"/>
    <xf numFmtId="0" fontId="28" fillId="0" borderId="3" xfId="0" applyFont="1" applyBorder="1" applyAlignment="1">
      <alignment horizontal="center" textRotation="90"/>
    </xf>
    <xf numFmtId="0" fontId="29" fillId="0" borderId="14" xfId="0" applyFont="1" applyBorder="1"/>
    <xf numFmtId="0" fontId="31" fillId="0" borderId="0" xfId="0" applyFont="1"/>
    <xf numFmtId="0" fontId="13" fillId="0" borderId="0" xfId="0" applyFont="1"/>
    <xf numFmtId="0" fontId="32" fillId="0" borderId="0" xfId="0" applyFont="1"/>
    <xf numFmtId="1" fontId="27" fillId="3" borderId="3" xfId="0" applyNumberFormat="1" applyFont="1" applyFill="1" applyBorder="1" applyAlignment="1">
      <alignment horizontal="center" vertical="center"/>
    </xf>
    <xf numFmtId="44" fontId="27" fillId="3" borderId="2" xfId="1" applyFont="1" applyFill="1" applyBorder="1" applyAlignment="1">
      <alignment vertical="center"/>
    </xf>
    <xf numFmtId="1" fontId="6" fillId="0" borderId="3" xfId="0" applyNumberFormat="1" applyFont="1" applyBorder="1" applyAlignment="1">
      <alignment horizontal="center"/>
    </xf>
    <xf numFmtId="44" fontId="6" fillId="3" borderId="3" xfId="1" applyFont="1" applyFill="1" applyBorder="1"/>
    <xf numFmtId="0" fontId="27" fillId="0" borderId="0" xfId="0" applyFont="1" applyAlignment="1">
      <alignment horizontal="right"/>
    </xf>
    <xf numFmtId="0" fontId="28" fillId="0" borderId="15" xfId="0" applyFont="1" applyBorder="1" applyAlignment="1">
      <alignment horizontal="center" vertical="center"/>
    </xf>
    <xf numFmtId="0" fontId="0" fillId="0" borderId="15" xfId="0" applyFont="1" applyBorder="1" applyAlignment="1" applyProtection="1">
      <alignment horizontal="left" vertical="center" textRotation="90" readingOrder="2"/>
      <protection locked="0"/>
    </xf>
    <xf numFmtId="0" fontId="0" fillId="0" borderId="15" xfId="0" applyFont="1" applyBorder="1" applyAlignment="1" applyProtection="1">
      <alignment horizontal="left" vertical="center" textRotation="90" wrapText="1" readingOrder="2"/>
      <protection locked="0"/>
    </xf>
    <xf numFmtId="0" fontId="0" fillId="0" borderId="15" xfId="0" applyFont="1" applyBorder="1" applyAlignment="1">
      <alignment horizontal="center" vertical="center" textRotation="90"/>
    </xf>
    <xf numFmtId="0" fontId="0" fillId="0" borderId="15" xfId="0" applyFont="1" applyBorder="1" applyAlignment="1">
      <alignment horizontal="center" vertical="center" textRotation="90" wrapText="1"/>
    </xf>
    <xf numFmtId="0" fontId="0" fillId="0" borderId="5" xfId="0" applyFont="1" applyBorder="1" applyAlignment="1">
      <alignment horizontal="center" vertical="center" textRotation="90"/>
    </xf>
    <xf numFmtId="0" fontId="0" fillId="0" borderId="15" xfId="0" applyFont="1" applyBorder="1" applyAlignment="1">
      <alignment horizontal="center" vertical="center" textRotation="90" wrapText="1" readingOrder="2"/>
    </xf>
    <xf numFmtId="0" fontId="29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25" fillId="5" borderId="0" xfId="0" applyFont="1" applyFill="1" applyBorder="1" applyAlignment="1">
      <alignment vertical="center"/>
    </xf>
    <xf numFmtId="0" fontId="25" fillId="5" borderId="0" xfId="0" applyFont="1" applyFill="1" applyBorder="1" applyAlignment="1">
      <alignment horizontal="left" vertic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6" fillId="5" borderId="0" xfId="0" applyFont="1" applyFill="1" applyBorder="1"/>
    <xf numFmtId="0" fontId="0" fillId="5" borderId="0" xfId="0" applyFill="1" applyBorder="1"/>
    <xf numFmtId="0" fontId="46" fillId="0" borderId="0" xfId="0" applyFont="1" applyBorder="1" applyAlignment="1">
      <alignment horizontal="left" vertical="top"/>
    </xf>
    <xf numFmtId="0" fontId="46" fillId="0" borderId="0" xfId="0" applyFont="1" applyBorder="1" applyAlignment="1">
      <alignment horizontal="left" vertical="center"/>
    </xf>
    <xf numFmtId="0" fontId="47" fillId="0" borderId="0" xfId="0" applyFont="1"/>
    <xf numFmtId="0" fontId="28" fillId="0" borderId="0" xfId="0" applyFont="1" applyAlignment="1"/>
    <xf numFmtId="0" fontId="28" fillId="0" borderId="0" xfId="0" applyFont="1" applyAlignment="1">
      <alignment horizontal="center"/>
    </xf>
    <xf numFmtId="0" fontId="29" fillId="0" borderId="3" xfId="0" applyFont="1" applyBorder="1" applyAlignment="1">
      <alignment horizontal="center" vertical="center" readingOrder="2"/>
    </xf>
    <xf numFmtId="0" fontId="50" fillId="0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1" fillId="0" borderId="0" xfId="0" applyFont="1"/>
    <xf numFmtId="0" fontId="29" fillId="0" borderId="10" xfId="0" applyFont="1" applyBorder="1"/>
    <xf numFmtId="0" fontId="52" fillId="0" borderId="0" xfId="0" applyFont="1"/>
    <xf numFmtId="0" fontId="27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44" fontId="29" fillId="2" borderId="3" xfId="1" applyFont="1" applyFill="1" applyBorder="1"/>
    <xf numFmtId="44" fontId="28" fillId="2" borderId="3" xfId="0" applyNumberFormat="1" applyFont="1" applyFill="1" applyBorder="1"/>
    <xf numFmtId="0" fontId="28" fillId="2" borderId="3" xfId="0" applyNumberFormat="1" applyFont="1" applyFill="1" applyBorder="1"/>
    <xf numFmtId="164" fontId="16" fillId="0" borderId="3" xfId="1" applyNumberFormat="1" applyFont="1" applyBorder="1" applyAlignment="1" applyProtection="1">
      <alignment horizontal="center" vertical="center" readingOrder="2"/>
      <protection locked="0"/>
    </xf>
    <xf numFmtId="164" fontId="16" fillId="0" borderId="3" xfId="1" applyNumberFormat="1" applyFont="1" applyBorder="1" applyAlignment="1">
      <alignment horizontal="center" vertical="center"/>
    </xf>
    <xf numFmtId="164" fontId="16" fillId="0" borderId="3" xfId="1" applyNumberFormat="1" applyFont="1" applyBorder="1" applyAlignment="1">
      <alignment horizontal="center" vertical="center" wrapText="1"/>
    </xf>
    <xf numFmtId="44" fontId="7" fillId="3" borderId="3" xfId="1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  <xf numFmtId="164" fontId="38" fillId="11" borderId="15" xfId="1" applyNumberFormat="1" applyFont="1" applyFill="1" applyBorder="1" applyAlignment="1">
      <alignment horizontal="center" vertical="center" readingOrder="2"/>
    </xf>
    <xf numFmtId="164" fontId="16" fillId="0" borderId="1" xfId="1" applyNumberFormat="1" applyFont="1" applyBorder="1" applyAlignment="1" applyProtection="1">
      <alignment vertical="center" readingOrder="2"/>
      <protection locked="0"/>
    </xf>
    <xf numFmtId="0" fontId="33" fillId="0" borderId="0" xfId="0" applyFont="1" applyAlignment="1">
      <alignment horizontal="center" vertical="center"/>
    </xf>
    <xf numFmtId="164" fontId="16" fillId="0" borderId="3" xfId="1" applyNumberFormat="1" applyFont="1" applyBorder="1" applyAlignment="1" applyProtection="1">
      <alignment vertical="center" readingOrder="2"/>
      <protection locked="0"/>
    </xf>
    <xf numFmtId="0" fontId="28" fillId="0" borderId="6" xfId="0" applyFont="1" applyBorder="1" applyAlignment="1"/>
    <xf numFmtId="0" fontId="5" fillId="0" borderId="0" xfId="0" applyFont="1" applyBorder="1" applyAlignment="1">
      <alignment horizontal="left" vertical="top"/>
    </xf>
    <xf numFmtId="0" fontId="0" fillId="0" borderId="0" xfId="0" applyBorder="1"/>
    <xf numFmtId="0" fontId="28" fillId="0" borderId="7" xfId="0" applyFont="1" applyBorder="1" applyAlignment="1"/>
    <xf numFmtId="0" fontId="56" fillId="0" borderId="0" xfId="0" applyFont="1" applyBorder="1" applyAlignment="1">
      <alignment horizontal="right"/>
    </xf>
    <xf numFmtId="0" fontId="8" fillId="0" borderId="14" xfId="0" applyFont="1" applyBorder="1" applyAlignment="1">
      <alignment horizontal="left" vertical="top"/>
    </xf>
    <xf numFmtId="0" fontId="56" fillId="0" borderId="13" xfId="0" applyFont="1" applyBorder="1" applyAlignment="1">
      <alignment horizontal="right"/>
    </xf>
    <xf numFmtId="0" fontId="20" fillId="0" borderId="14" xfId="0" applyFont="1" applyBorder="1"/>
    <xf numFmtId="0" fontId="20" fillId="0" borderId="7" xfId="0" applyFont="1" applyBorder="1"/>
    <xf numFmtId="0" fontId="56" fillId="0" borderId="9" xfId="0" applyFont="1" applyBorder="1" applyAlignment="1">
      <alignment horizontal="right"/>
    </xf>
    <xf numFmtId="0" fontId="56" fillId="0" borderId="10" xfId="0" applyFont="1" applyBorder="1" applyAlignment="1">
      <alignment horizontal="right"/>
    </xf>
    <xf numFmtId="0" fontId="56" fillId="0" borderId="5" xfId="0" applyFont="1" applyBorder="1" applyAlignment="1">
      <alignment horizontal="right"/>
    </xf>
    <xf numFmtId="0" fontId="56" fillId="0" borderId="6" xfId="0" applyFont="1" applyBorder="1" applyAlignment="1">
      <alignment horizontal="right"/>
    </xf>
    <xf numFmtId="164" fontId="0" fillId="12" borderId="3" xfId="1" applyNumberFormat="1" applyFont="1" applyFill="1" applyBorder="1" applyAlignment="1">
      <alignment horizontal="center" vertical="center"/>
    </xf>
    <xf numFmtId="164" fontId="0" fillId="12" borderId="3" xfId="1" applyNumberFormat="1" applyFont="1" applyFill="1" applyBorder="1" applyAlignment="1">
      <alignment horizontal="center"/>
    </xf>
    <xf numFmtId="0" fontId="29" fillId="12" borderId="3" xfId="0" applyFont="1" applyFill="1" applyBorder="1" applyAlignment="1">
      <alignment horizontal="center"/>
    </xf>
    <xf numFmtId="0" fontId="6" fillId="12" borderId="3" xfId="0" applyFont="1" applyFill="1" applyBorder="1"/>
    <xf numFmtId="0" fontId="6" fillId="12" borderId="3" xfId="0" applyFont="1" applyFill="1" applyBorder="1" applyAlignment="1">
      <alignment horizontal="center"/>
    </xf>
    <xf numFmtId="14" fontId="6" fillId="12" borderId="3" xfId="0" applyNumberFormat="1" applyFont="1" applyFill="1" applyBorder="1" applyAlignment="1">
      <alignment horizontal="center"/>
    </xf>
    <xf numFmtId="0" fontId="30" fillId="12" borderId="3" xfId="0" applyFont="1" applyFill="1" applyBorder="1" applyAlignment="1">
      <alignment horizontal="center"/>
    </xf>
    <xf numFmtId="0" fontId="29" fillId="13" borderId="3" xfId="0" applyFont="1" applyFill="1" applyBorder="1" applyAlignment="1">
      <alignment horizontal="center"/>
    </xf>
    <xf numFmtId="0" fontId="29" fillId="13" borderId="3" xfId="0" applyFont="1" applyFill="1" applyBorder="1" applyAlignment="1">
      <alignment horizontal="left"/>
    </xf>
    <xf numFmtId="14" fontId="29" fillId="13" borderId="3" xfId="0" applyNumberFormat="1" applyFont="1" applyFill="1" applyBorder="1" applyAlignment="1">
      <alignment horizontal="center"/>
    </xf>
    <xf numFmtId="0" fontId="30" fillId="13" borderId="3" xfId="0" applyFont="1" applyFill="1" applyBorder="1" applyAlignment="1">
      <alignment horizontal="center"/>
    </xf>
    <xf numFmtId="0" fontId="29" fillId="13" borderId="3" xfId="0" applyFont="1" applyFill="1" applyBorder="1"/>
    <xf numFmtId="0" fontId="6" fillId="13" borderId="3" xfId="0" applyFont="1" applyFill="1" applyBorder="1"/>
    <xf numFmtId="0" fontId="6" fillId="13" borderId="3" xfId="0" applyFont="1" applyFill="1" applyBorder="1" applyAlignment="1">
      <alignment horizontal="center"/>
    </xf>
    <xf numFmtId="14" fontId="6" fillId="13" borderId="3" xfId="0" applyNumberFormat="1" applyFont="1" applyFill="1" applyBorder="1" applyAlignment="1">
      <alignment horizontal="center"/>
    </xf>
    <xf numFmtId="164" fontId="0" fillId="13" borderId="3" xfId="1" applyNumberFormat="1" applyFont="1" applyFill="1" applyBorder="1" applyAlignment="1">
      <alignment horizontal="center" vertical="center"/>
    </xf>
    <xf numFmtId="164" fontId="0" fillId="13" borderId="3" xfId="1" applyNumberFormat="1" applyFont="1" applyFill="1" applyBorder="1" applyAlignment="1">
      <alignment horizontal="center"/>
    </xf>
    <xf numFmtId="44" fontId="0" fillId="14" borderId="3" xfId="1" applyFont="1" applyFill="1" applyBorder="1" applyAlignment="1">
      <alignment horizontal="center"/>
    </xf>
    <xf numFmtId="44" fontId="7" fillId="14" borderId="3" xfId="1" applyFont="1" applyFill="1" applyBorder="1" applyAlignment="1">
      <alignment horizontal="center" vertical="center"/>
    </xf>
    <xf numFmtId="44" fontId="0" fillId="15" borderId="3" xfId="1" applyFont="1" applyFill="1" applyBorder="1" applyAlignment="1">
      <alignment horizontal="center"/>
    </xf>
    <xf numFmtId="44" fontId="7" fillId="15" borderId="3" xfId="1" applyFont="1" applyFill="1" applyBorder="1" applyAlignment="1">
      <alignment horizontal="center" vertical="center"/>
    </xf>
    <xf numFmtId="0" fontId="57" fillId="0" borderId="0" xfId="0" applyFont="1"/>
    <xf numFmtId="0" fontId="57" fillId="0" borderId="3" xfId="0" applyFont="1" applyBorder="1"/>
    <xf numFmtId="0" fontId="23" fillId="0" borderId="3" xfId="0" applyFont="1" applyBorder="1" applyAlignment="1">
      <alignment horizontal="center"/>
    </xf>
    <xf numFmtId="44" fontId="23" fillId="0" borderId="3" xfId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/>
    <xf numFmtId="0" fontId="29" fillId="0" borderId="0" xfId="0" applyFont="1" applyBorder="1" applyAlignment="1">
      <alignment vertical="top"/>
    </xf>
    <xf numFmtId="0" fontId="30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7" fillId="0" borderId="9" xfId="0" applyFont="1" applyBorder="1" applyAlignment="1"/>
    <xf numFmtId="0" fontId="27" fillId="0" borderId="10" xfId="0" applyFont="1" applyBorder="1" applyAlignment="1"/>
    <xf numFmtId="0" fontId="28" fillId="0" borderId="13" xfId="0" applyFont="1" applyBorder="1" applyAlignment="1"/>
    <xf numFmtId="0" fontId="28" fillId="0" borderId="0" xfId="0" applyFont="1" applyBorder="1" applyAlignment="1"/>
    <xf numFmtId="0" fontId="28" fillId="0" borderId="5" xfId="0" applyFont="1" applyBorder="1" applyAlignment="1"/>
    <xf numFmtId="0" fontId="28" fillId="0" borderId="10" xfId="0" applyFont="1" applyBorder="1" applyAlignment="1"/>
    <xf numFmtId="0" fontId="26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29" fillId="0" borderId="0" xfId="0" applyFont="1" applyBorder="1" applyAlignment="1">
      <alignment horizontal="left" vertical="top"/>
    </xf>
    <xf numFmtId="0" fontId="29" fillId="0" borderId="0" xfId="0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1" fontId="29" fillId="0" borderId="3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0" fontId="5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7" fontId="29" fillId="0" borderId="3" xfId="0" applyNumberFormat="1" applyFont="1" applyBorder="1"/>
    <xf numFmtId="167" fontId="6" fillId="0" borderId="3" xfId="0" applyNumberFormat="1" applyFont="1" applyBorder="1"/>
    <xf numFmtId="167" fontId="0" fillId="13" borderId="3" xfId="0" applyNumberFormat="1" applyFill="1" applyBorder="1"/>
    <xf numFmtId="167" fontId="0" fillId="12" borderId="3" xfId="0" applyNumberFormat="1" applyFill="1" applyBorder="1"/>
    <xf numFmtId="167" fontId="56" fillId="0" borderId="10" xfId="0" applyNumberFormat="1" applyFont="1" applyBorder="1" applyAlignment="1">
      <alignment horizontal="right"/>
    </xf>
    <xf numFmtId="167" fontId="56" fillId="0" borderId="0" xfId="0" applyNumberFormat="1" applyFont="1" applyBorder="1" applyAlignment="1">
      <alignment horizontal="right"/>
    </xf>
    <xf numFmtId="167" fontId="56" fillId="0" borderId="6" xfId="0" applyNumberFormat="1" applyFont="1" applyBorder="1" applyAlignment="1">
      <alignment horizontal="right"/>
    </xf>
    <xf numFmtId="167" fontId="0" fillId="0" borderId="11" xfId="0" applyNumberFormat="1" applyBorder="1" applyAlignment="1">
      <alignment horizontal="left"/>
    </xf>
    <xf numFmtId="167" fontId="29" fillId="0" borderId="11" xfId="0" applyNumberFormat="1" applyFont="1" applyBorder="1"/>
    <xf numFmtId="167" fontId="28" fillId="0" borderId="11" xfId="0" applyNumberFormat="1" applyFont="1" applyBorder="1"/>
    <xf numFmtId="0" fontId="50" fillId="0" borderId="0" xfId="0" applyFont="1" applyFill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/>
    </xf>
    <xf numFmtId="164" fontId="0" fillId="5" borderId="0" xfId="1" applyNumberFormat="1" applyFont="1" applyFill="1" applyBorder="1" applyAlignment="1">
      <alignment horizontal="center"/>
    </xf>
    <xf numFmtId="164" fontId="2" fillId="5" borderId="0" xfId="1" applyNumberFormat="1" applyFont="1" applyFill="1" applyBorder="1" applyAlignment="1">
      <alignment horizontal="center" vertical="center"/>
    </xf>
    <xf numFmtId="44" fontId="0" fillId="13" borderId="3" xfId="1" applyFont="1" applyFill="1" applyBorder="1" applyAlignment="1">
      <alignment horizontal="center"/>
    </xf>
    <xf numFmtId="44" fontId="0" fillId="12" borderId="3" xfId="1" applyFont="1" applyFill="1" applyBorder="1" applyAlignment="1">
      <alignment horizontal="center"/>
    </xf>
    <xf numFmtId="44" fontId="0" fillId="16" borderId="3" xfId="1" applyFont="1" applyFill="1" applyBorder="1" applyAlignment="1">
      <alignment horizontal="center"/>
    </xf>
    <xf numFmtId="0" fontId="12" fillId="0" borderId="0" xfId="0" applyFont="1" applyFill="1" applyBorder="1" applyAlignment="1">
      <alignment textRotation="90" wrapText="1"/>
    </xf>
    <xf numFmtId="0" fontId="12" fillId="0" borderId="6" xfId="0" applyFont="1" applyFill="1" applyBorder="1" applyAlignment="1">
      <alignment textRotation="90" wrapText="1"/>
    </xf>
    <xf numFmtId="1" fontId="29" fillId="5" borderId="3" xfId="1" applyNumberFormat="1" applyFont="1" applyFill="1" applyBorder="1" applyAlignment="1">
      <alignment horizontal="center"/>
    </xf>
    <xf numFmtId="1" fontId="0" fillId="0" borderId="3" xfId="0" applyNumberFormat="1" applyBorder="1" applyAlignment="1">
      <alignment horizontal="center" vertical="center"/>
    </xf>
    <xf numFmtId="0" fontId="28" fillId="0" borderId="0" xfId="0" applyFont="1" applyAlignment="1">
      <alignment horizontal="right"/>
    </xf>
    <xf numFmtId="164" fontId="2" fillId="0" borderId="0" xfId="1" applyNumberFormat="1" applyFont="1" applyFill="1" applyBorder="1" applyAlignment="1">
      <alignment horizontal="center" vertical="center"/>
    </xf>
    <xf numFmtId="164" fontId="19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0" fillId="0" borderId="0" xfId="0" applyFill="1"/>
    <xf numFmtId="167" fontId="0" fillId="0" borderId="3" xfId="0" applyNumberFormat="1" applyBorder="1"/>
    <xf numFmtId="0" fontId="29" fillId="11" borderId="2" xfId="0" applyFont="1" applyFill="1" applyBorder="1" applyAlignment="1">
      <alignment horizontal="center" vertical="center"/>
    </xf>
    <xf numFmtId="44" fontId="29" fillId="11" borderId="3" xfId="0" applyNumberFormat="1" applyFont="1" applyFill="1" applyBorder="1"/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44" fontId="29" fillId="0" borderId="0" xfId="1" applyFont="1" applyFill="1" applyBorder="1"/>
    <xf numFmtId="44" fontId="28" fillId="0" borderId="0" xfId="0" applyNumberFormat="1" applyFont="1" applyFill="1" applyBorder="1"/>
    <xf numFmtId="0" fontId="45" fillId="0" borderId="0" xfId="0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 vertical="center"/>
    </xf>
    <xf numFmtId="44" fontId="0" fillId="17" borderId="3" xfId="1" applyFont="1" applyFill="1" applyBorder="1" applyAlignment="1">
      <alignment horizontal="center"/>
    </xf>
    <xf numFmtId="164" fontId="0" fillId="6" borderId="3" xfId="1" applyNumberFormat="1" applyFont="1" applyFill="1" applyBorder="1" applyAlignment="1">
      <alignment horizontal="center"/>
    </xf>
    <xf numFmtId="164" fontId="2" fillId="6" borderId="3" xfId="1" applyNumberFormat="1" applyFont="1" applyFill="1" applyBorder="1" applyAlignment="1">
      <alignment horizontal="center" vertical="center"/>
    </xf>
    <xf numFmtId="164" fontId="2" fillId="6" borderId="12" xfId="1" applyNumberFormat="1" applyFont="1" applyFill="1" applyBorder="1" applyAlignment="1">
      <alignment horizontal="center" vertical="center"/>
    </xf>
    <xf numFmtId="164" fontId="5" fillId="6" borderId="3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164" fontId="0" fillId="0" borderId="3" xfId="1" applyNumberFormat="1" applyFont="1" applyBorder="1" applyAlignment="1"/>
    <xf numFmtId="0" fontId="44" fillId="0" borderId="0" xfId="0" applyFont="1" applyBorder="1" applyAlignment="1">
      <alignment wrapText="1"/>
    </xf>
    <xf numFmtId="0" fontId="44" fillId="0" borderId="0" xfId="0" applyFont="1" applyBorder="1" applyAlignment="1"/>
    <xf numFmtId="0" fontId="26" fillId="0" borderId="0" xfId="0" applyFont="1" applyBorder="1" applyAlignment="1">
      <alignment wrapText="1"/>
    </xf>
    <xf numFmtId="168" fontId="0" fillId="0" borderId="3" xfId="1" applyNumberFormat="1" applyFont="1" applyFill="1" applyBorder="1" applyAlignment="1">
      <alignment horizontal="center"/>
    </xf>
    <xf numFmtId="168" fontId="0" fillId="3" borderId="3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2" fillId="12" borderId="15" xfId="0" applyFont="1" applyFill="1" applyBorder="1" applyAlignment="1">
      <alignment horizontal="center" vertical="center" textRotation="90" readingOrder="2"/>
    </xf>
    <xf numFmtId="164" fontId="40" fillId="12" borderId="15" xfId="1" applyNumberFormat="1" applyFont="1" applyFill="1" applyBorder="1" applyAlignment="1">
      <alignment horizontal="center" vertical="center"/>
    </xf>
    <xf numFmtId="1" fontId="6" fillId="12" borderId="3" xfId="0" applyNumberFormat="1" applyFont="1" applyFill="1" applyBorder="1" applyAlignment="1">
      <alignment horizontal="center"/>
    </xf>
    <xf numFmtId="0" fontId="43" fillId="16" borderId="15" xfId="0" applyFont="1" applyFill="1" applyBorder="1" applyAlignment="1">
      <alignment horizontal="center" vertical="center" textRotation="90" readingOrder="2"/>
    </xf>
    <xf numFmtId="164" fontId="37" fillId="16" borderId="15" xfId="1" applyNumberFormat="1" applyFont="1" applyFill="1" applyBorder="1" applyAlignment="1">
      <alignment horizontal="center" vertical="center" readingOrder="2"/>
    </xf>
    <xf numFmtId="1" fontId="6" fillId="16" borderId="3" xfId="0" applyNumberFormat="1" applyFont="1" applyFill="1" applyBorder="1" applyAlignment="1">
      <alignment horizontal="center"/>
    </xf>
    <xf numFmtId="0" fontId="41" fillId="15" borderId="15" xfId="0" applyFont="1" applyFill="1" applyBorder="1" applyAlignment="1">
      <alignment horizontal="center" vertical="center" textRotation="90" readingOrder="2"/>
    </xf>
    <xf numFmtId="0" fontId="44" fillId="15" borderId="15" xfId="0" applyFont="1" applyFill="1" applyBorder="1" applyAlignment="1">
      <alignment horizontal="center" vertical="center" textRotation="90" wrapText="1" readingOrder="2"/>
    </xf>
    <xf numFmtId="0" fontId="41" fillId="15" borderId="15" xfId="0" applyFont="1" applyFill="1" applyBorder="1" applyAlignment="1">
      <alignment horizontal="center" vertical="center" textRotation="90" wrapText="1" readingOrder="2"/>
    </xf>
    <xf numFmtId="0" fontId="41" fillId="15" borderId="15" xfId="0" applyFont="1" applyFill="1" applyBorder="1" applyAlignment="1">
      <alignment horizontal="center" vertical="center" textRotation="90" wrapText="1"/>
    </xf>
    <xf numFmtId="164" fontId="38" fillId="15" borderId="15" xfId="1" applyNumberFormat="1" applyFont="1" applyFill="1" applyBorder="1" applyAlignment="1">
      <alignment horizontal="center" vertical="center" readingOrder="2"/>
    </xf>
    <xf numFmtId="164" fontId="38" fillId="15" borderId="1" xfId="1" applyNumberFormat="1" applyFont="1" applyFill="1" applyBorder="1" applyAlignment="1">
      <alignment vertical="center" readingOrder="2"/>
    </xf>
    <xf numFmtId="164" fontId="38" fillId="15" borderId="3" xfId="1" applyNumberFormat="1" applyFont="1" applyFill="1" applyBorder="1" applyAlignment="1">
      <alignment vertical="center" readingOrder="2"/>
    </xf>
    <xf numFmtId="1" fontId="6" fillId="15" borderId="3" xfId="0" applyNumberFormat="1" applyFont="1" applyFill="1" applyBorder="1" applyAlignment="1">
      <alignment horizontal="center"/>
    </xf>
    <xf numFmtId="0" fontId="30" fillId="4" borderId="3" xfId="0" applyFont="1" applyFill="1" applyBorder="1" applyAlignment="1">
      <alignment horizontal="center" vertical="center"/>
    </xf>
    <xf numFmtId="44" fontId="0" fillId="4" borderId="3" xfId="1" applyFont="1" applyFill="1" applyBorder="1" applyAlignment="1">
      <alignment horizontal="center"/>
    </xf>
    <xf numFmtId="0" fontId="29" fillId="4" borderId="3" xfId="0" applyFont="1" applyFill="1" applyBorder="1" applyAlignment="1">
      <alignment horizontal="center" vertical="center"/>
    </xf>
    <xf numFmtId="0" fontId="29" fillId="12" borderId="3" xfId="0" applyFont="1" applyFill="1" applyBorder="1" applyAlignment="1">
      <alignment horizontal="center" vertical="center"/>
    </xf>
    <xf numFmtId="0" fontId="30" fillId="12" borderId="3" xfId="0" applyFont="1" applyFill="1" applyBorder="1" applyAlignment="1">
      <alignment horizontal="center" vertical="center"/>
    </xf>
    <xf numFmtId="166" fontId="29" fillId="12" borderId="3" xfId="1" applyNumberFormat="1" applyFont="1" applyFill="1" applyBorder="1"/>
    <xf numFmtId="44" fontId="29" fillId="12" borderId="3" xfId="0" applyNumberFormat="1" applyFont="1" applyFill="1" applyBorder="1"/>
    <xf numFmtId="6" fontId="0" fillId="0" borderId="0" xfId="0" applyNumberFormat="1" applyBorder="1"/>
    <xf numFmtId="0" fontId="59" fillId="16" borderId="3" xfId="0" applyFont="1" applyFill="1" applyBorder="1" applyAlignment="1">
      <alignment horizontal="center"/>
    </xf>
    <xf numFmtId="165" fontId="28" fillId="16" borderId="3" xfId="0" applyNumberFormat="1" applyFont="1" applyFill="1" applyBorder="1" applyAlignment="1">
      <alignment horizontal="center"/>
    </xf>
    <xf numFmtId="0" fontId="29" fillId="16" borderId="3" xfId="0" applyFont="1" applyFill="1" applyBorder="1"/>
    <xf numFmtId="0" fontId="0" fillId="16" borderId="31" xfId="0" applyFill="1" applyBorder="1" applyAlignment="1">
      <alignment horizontal="center"/>
    </xf>
    <xf numFmtId="6" fontId="0" fillId="16" borderId="32" xfId="0" applyNumberFormat="1" applyFill="1" applyBorder="1"/>
    <xf numFmtId="0" fontId="59" fillId="10" borderId="3" xfId="0" applyFont="1" applyFill="1" applyBorder="1" applyAlignment="1">
      <alignment horizontal="center"/>
    </xf>
    <xf numFmtId="165" fontId="28" fillId="10" borderId="3" xfId="0" applyNumberFormat="1" applyFont="1" applyFill="1" applyBorder="1" applyAlignment="1">
      <alignment horizontal="center"/>
    </xf>
    <xf numFmtId="0" fontId="29" fillId="10" borderId="3" xfId="0" applyFont="1" applyFill="1" applyBorder="1"/>
    <xf numFmtId="0" fontId="0" fillId="10" borderId="31" xfId="0" applyFill="1" applyBorder="1" applyAlignment="1">
      <alignment horizontal="center"/>
    </xf>
    <xf numFmtId="6" fontId="0" fillId="10" borderId="32" xfId="0" applyNumberFormat="1" applyFill="1" applyBorder="1"/>
    <xf numFmtId="0" fontId="59" fillId="18" borderId="3" xfId="0" applyFont="1" applyFill="1" applyBorder="1" applyAlignment="1">
      <alignment horizontal="center"/>
    </xf>
    <xf numFmtId="165" fontId="28" fillId="18" borderId="3" xfId="0" applyNumberFormat="1" applyFont="1" applyFill="1" applyBorder="1" applyAlignment="1">
      <alignment horizontal="center"/>
    </xf>
    <xf numFmtId="0" fontId="29" fillId="18" borderId="3" xfId="0" applyFont="1" applyFill="1" applyBorder="1"/>
    <xf numFmtId="0" fontId="0" fillId="18" borderId="31" xfId="0" applyFill="1" applyBorder="1" applyAlignment="1">
      <alignment horizontal="center"/>
    </xf>
    <xf numFmtId="6" fontId="0" fillId="18" borderId="32" xfId="0" applyNumberFormat="1" applyFill="1" applyBorder="1"/>
    <xf numFmtId="0" fontId="59" fillId="19" borderId="3" xfId="0" applyFont="1" applyFill="1" applyBorder="1" applyAlignment="1">
      <alignment horizontal="center"/>
    </xf>
    <xf numFmtId="165" fontId="28" fillId="19" borderId="3" xfId="0" applyNumberFormat="1" applyFont="1" applyFill="1" applyBorder="1" applyAlignment="1">
      <alignment horizontal="center"/>
    </xf>
    <xf numFmtId="0" fontId="29" fillId="19" borderId="3" xfId="0" applyFont="1" applyFill="1" applyBorder="1"/>
    <xf numFmtId="0" fontId="0" fillId="19" borderId="31" xfId="0" applyFill="1" applyBorder="1" applyAlignment="1">
      <alignment horizontal="center"/>
    </xf>
    <xf numFmtId="6" fontId="0" fillId="19" borderId="32" xfId="0" applyNumberFormat="1" applyFill="1" applyBorder="1"/>
    <xf numFmtId="0" fontId="59" fillId="19" borderId="1" xfId="0" applyFont="1" applyFill="1" applyBorder="1" applyAlignment="1">
      <alignment horizontal="center"/>
    </xf>
    <xf numFmtId="165" fontId="28" fillId="19" borderId="1" xfId="0" applyNumberFormat="1" applyFont="1" applyFill="1" applyBorder="1" applyAlignment="1">
      <alignment horizontal="center"/>
    </xf>
    <xf numFmtId="0" fontId="29" fillId="19" borderId="1" xfId="0" applyFont="1" applyFill="1" applyBorder="1"/>
    <xf numFmtId="0" fontId="0" fillId="19" borderId="34" xfId="0" applyFill="1" applyBorder="1" applyAlignment="1">
      <alignment horizontal="center"/>
    </xf>
    <xf numFmtId="6" fontId="0" fillId="19" borderId="35" xfId="0" applyNumberFormat="1" applyFill="1" applyBorder="1"/>
    <xf numFmtId="0" fontId="59" fillId="20" borderId="3" xfId="0" applyFont="1" applyFill="1" applyBorder="1" applyAlignment="1">
      <alignment horizontal="center"/>
    </xf>
    <xf numFmtId="165" fontId="28" fillId="20" borderId="3" xfId="0" applyNumberFormat="1" applyFont="1" applyFill="1" applyBorder="1" applyAlignment="1">
      <alignment horizontal="center"/>
    </xf>
    <xf numFmtId="0" fontId="29" fillId="20" borderId="3" xfId="0" applyFont="1" applyFill="1" applyBorder="1"/>
    <xf numFmtId="0" fontId="0" fillId="20" borderId="28" xfId="0" applyFill="1" applyBorder="1" applyAlignment="1">
      <alignment horizontal="center"/>
    </xf>
    <xf numFmtId="6" fontId="0" fillId="20" borderId="29" xfId="0" applyNumberFormat="1" applyFill="1" applyBorder="1"/>
    <xf numFmtId="0" fontId="0" fillId="20" borderId="31" xfId="0" applyFill="1" applyBorder="1" applyAlignment="1">
      <alignment horizontal="center"/>
    </xf>
    <xf numFmtId="6" fontId="0" fillId="20" borderId="32" xfId="0" applyNumberFormat="1" applyFill="1" applyBorder="1"/>
    <xf numFmtId="0" fontId="28" fillId="18" borderId="3" xfId="0" applyNumberFormat="1" applyFont="1" applyFill="1" applyBorder="1"/>
    <xf numFmtId="0" fontId="59" fillId="9" borderId="3" xfId="0" applyFont="1" applyFill="1" applyBorder="1" applyAlignment="1">
      <alignment horizontal="center"/>
    </xf>
    <xf numFmtId="165" fontId="28" fillId="9" borderId="3" xfId="0" applyNumberFormat="1" applyFont="1" applyFill="1" applyBorder="1" applyAlignment="1">
      <alignment horizontal="center"/>
    </xf>
    <xf numFmtId="0" fontId="29" fillId="9" borderId="3" xfId="0" applyFont="1" applyFill="1" applyBorder="1"/>
    <xf numFmtId="0" fontId="0" fillId="9" borderId="31" xfId="0" applyFill="1" applyBorder="1" applyAlignment="1">
      <alignment horizontal="center"/>
    </xf>
    <xf numFmtId="6" fontId="0" fillId="9" borderId="32" xfId="0" applyNumberFormat="1" applyFill="1" applyBorder="1"/>
    <xf numFmtId="0" fontId="45" fillId="5" borderId="15" xfId="0" applyFont="1" applyFill="1" applyBorder="1" applyAlignment="1">
      <alignment horizontal="center" vertical="top" wrapText="1"/>
    </xf>
    <xf numFmtId="165" fontId="28" fillId="5" borderId="3" xfId="0" applyNumberFormat="1" applyFont="1" applyFill="1" applyBorder="1" applyAlignment="1">
      <alignment horizontal="center"/>
    </xf>
    <xf numFmtId="0" fontId="29" fillId="5" borderId="3" xfId="0" applyFont="1" applyFill="1" applyBorder="1"/>
    <xf numFmtId="0" fontId="27" fillId="20" borderId="27" xfId="0" applyFont="1" applyFill="1" applyBorder="1" applyAlignment="1">
      <alignment horizontal="center"/>
    </xf>
    <xf numFmtId="0" fontId="27" fillId="16" borderId="30" xfId="0" applyFont="1" applyFill="1" applyBorder="1" applyAlignment="1">
      <alignment horizontal="center"/>
    </xf>
    <xf numFmtId="0" fontId="27" fillId="10" borderId="30" xfId="0" applyFont="1" applyFill="1" applyBorder="1" applyAlignment="1">
      <alignment horizontal="center"/>
    </xf>
    <xf numFmtId="0" fontId="27" fillId="18" borderId="30" xfId="0" applyFont="1" applyFill="1" applyBorder="1" applyAlignment="1">
      <alignment horizontal="center"/>
    </xf>
    <xf numFmtId="0" fontId="27" fillId="19" borderId="30" xfId="0" applyFont="1" applyFill="1" applyBorder="1" applyAlignment="1">
      <alignment horizontal="center"/>
    </xf>
    <xf numFmtId="0" fontId="27" fillId="20" borderId="30" xfId="0" applyFont="1" applyFill="1" applyBorder="1" applyAlignment="1">
      <alignment horizontal="center"/>
    </xf>
    <xf numFmtId="0" fontId="27" fillId="9" borderId="30" xfId="0" applyFont="1" applyFill="1" applyBorder="1" applyAlignment="1">
      <alignment horizontal="center"/>
    </xf>
    <xf numFmtId="0" fontId="27" fillId="19" borderId="33" xfId="0" applyFont="1" applyFill="1" applyBorder="1" applyAlignment="1">
      <alignment horizontal="center"/>
    </xf>
    <xf numFmtId="0" fontId="28" fillId="0" borderId="15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0" fillId="4" borderId="0" xfId="0" applyFont="1" applyFill="1" applyBorder="1" applyAlignment="1">
      <alignment horizontal="left" vertical="center"/>
    </xf>
    <xf numFmtId="0" fontId="59" fillId="0" borderId="0" xfId="0" applyFont="1" applyBorder="1"/>
    <xf numFmtId="0" fontId="59" fillId="0" borderId="0" xfId="0" applyFont="1" applyBorder="1" applyAlignment="1"/>
    <xf numFmtId="0" fontId="49" fillId="0" borderId="0" xfId="0" applyFont="1" applyBorder="1"/>
    <xf numFmtId="0" fontId="29" fillId="0" borderId="3" xfId="0" applyFont="1" applyBorder="1" applyAlignment="1" applyProtection="1">
      <alignment horizontal="center" vertical="center" readingOrder="2"/>
      <protection locked="0"/>
    </xf>
    <xf numFmtId="0" fontId="29" fillId="4" borderId="9" xfId="0" applyFont="1" applyFill="1" applyBorder="1" applyAlignment="1">
      <alignment horizontal="left" vertical="center"/>
    </xf>
    <xf numFmtId="0" fontId="29" fillId="4" borderId="10" xfId="0" applyFont="1" applyFill="1" applyBorder="1" applyAlignment="1">
      <alignment horizontal="left" vertical="center"/>
    </xf>
    <xf numFmtId="1" fontId="0" fillId="4" borderId="11" xfId="0" applyNumberFormat="1" applyFill="1" applyBorder="1"/>
    <xf numFmtId="0" fontId="29" fillId="4" borderId="13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horizontal="left" vertical="center"/>
    </xf>
    <xf numFmtId="1" fontId="0" fillId="4" borderId="14" xfId="0" applyNumberFormat="1" applyFill="1" applyBorder="1"/>
    <xf numFmtId="0" fontId="29" fillId="4" borderId="6" xfId="0" applyFont="1" applyFill="1" applyBorder="1" applyAlignment="1">
      <alignment horizontal="left" vertical="center"/>
    </xf>
    <xf numFmtId="1" fontId="0" fillId="4" borderId="7" xfId="0" applyNumberFormat="1" applyFill="1" applyBorder="1"/>
    <xf numFmtId="0" fontId="30" fillId="4" borderId="9" xfId="0" applyFont="1" applyFill="1" applyBorder="1" applyAlignment="1">
      <alignment horizontal="left" vertical="center"/>
    </xf>
    <xf numFmtId="0" fontId="30" fillId="4" borderId="10" xfId="0" applyFont="1" applyFill="1" applyBorder="1" applyAlignment="1">
      <alignment horizontal="left" vertical="center"/>
    </xf>
    <xf numFmtId="0" fontId="30" fillId="4" borderId="13" xfId="0" applyFont="1" applyFill="1" applyBorder="1" applyAlignment="1">
      <alignment horizontal="left" vertical="center"/>
    </xf>
    <xf numFmtId="0" fontId="30" fillId="4" borderId="5" xfId="0" applyFont="1" applyFill="1" applyBorder="1" applyAlignment="1">
      <alignment horizontal="left" vertical="center"/>
    </xf>
    <xf numFmtId="0" fontId="30" fillId="4" borderId="6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1" fontId="2" fillId="13" borderId="8" xfId="0" applyNumberFormat="1" applyFont="1" applyFill="1" applyBorder="1" applyAlignment="1">
      <alignment horizontal="center" vertical="top" textRotation="255" shrinkToFit="1"/>
    </xf>
    <xf numFmtId="1" fontId="2" fillId="13" borderId="12" xfId="0" applyNumberFormat="1" applyFont="1" applyFill="1" applyBorder="1" applyAlignment="1">
      <alignment horizontal="center" vertical="top" textRotation="255" shrinkToFit="1"/>
    </xf>
    <xf numFmtId="1" fontId="2" fillId="13" borderId="15" xfId="0" applyNumberFormat="1" applyFont="1" applyFill="1" applyBorder="1" applyAlignment="1">
      <alignment horizontal="center" vertical="top" textRotation="255" shrinkToFit="1"/>
    </xf>
    <xf numFmtId="1" fontId="2" fillId="12" borderId="8" xfId="0" applyNumberFormat="1" applyFont="1" applyFill="1" applyBorder="1" applyAlignment="1">
      <alignment horizontal="center" vertical="top" textRotation="255" shrinkToFit="1"/>
    </xf>
    <xf numFmtId="1" fontId="2" fillId="12" borderId="12" xfId="0" applyNumberFormat="1" applyFont="1" applyFill="1" applyBorder="1" applyAlignment="1">
      <alignment horizontal="center" vertical="top" textRotation="255" shrinkToFit="1"/>
    </xf>
    <xf numFmtId="1" fontId="2" fillId="12" borderId="15" xfId="0" applyNumberFormat="1" applyFont="1" applyFill="1" applyBorder="1" applyAlignment="1">
      <alignment horizontal="center" vertical="top" textRotation="255" shrinkToFit="1"/>
    </xf>
    <xf numFmtId="0" fontId="38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0" fontId="27" fillId="10" borderId="1" xfId="0" applyFont="1" applyFill="1" applyBorder="1" applyAlignment="1">
      <alignment horizontal="center" vertical="center"/>
    </xf>
    <xf numFmtId="0" fontId="27" fillId="10" borderId="4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49" fillId="5" borderId="5" xfId="0" applyFont="1" applyFill="1" applyBorder="1" applyAlignment="1">
      <alignment horizontal="center" vertical="top" wrapText="1"/>
    </xf>
    <xf numFmtId="0" fontId="49" fillId="5" borderId="6" xfId="0" applyFont="1" applyFill="1" applyBorder="1" applyAlignment="1">
      <alignment horizontal="center" vertical="top" wrapText="1"/>
    </xf>
    <xf numFmtId="0" fontId="32" fillId="9" borderId="22" xfId="0" applyFont="1" applyFill="1" applyBorder="1" applyAlignment="1">
      <alignment horizontal="center"/>
    </xf>
    <xf numFmtId="0" fontId="32" fillId="9" borderId="23" xfId="0" applyFont="1" applyFill="1" applyBorder="1" applyAlignment="1">
      <alignment horizontal="center"/>
    </xf>
    <xf numFmtId="0" fontId="32" fillId="9" borderId="24" xfId="0" applyFont="1" applyFill="1" applyBorder="1" applyAlignment="1">
      <alignment horizontal="center"/>
    </xf>
    <xf numFmtId="0" fontId="28" fillId="0" borderId="2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167" fontId="28" fillId="0" borderId="10" xfId="0" applyNumberFormat="1" applyFont="1" applyBorder="1" applyAlignment="1">
      <alignment horizontal="center"/>
    </xf>
    <xf numFmtId="167" fontId="28" fillId="0" borderId="0" xfId="0" applyNumberFormat="1" applyFont="1" applyBorder="1" applyAlignment="1">
      <alignment horizontal="center"/>
    </xf>
    <xf numFmtId="167" fontId="28" fillId="0" borderId="6" xfId="0" applyNumberFormat="1" applyFont="1" applyBorder="1" applyAlignment="1">
      <alignment horizontal="center"/>
    </xf>
    <xf numFmtId="0" fontId="45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44" fillId="0" borderId="0" xfId="0" applyFont="1" applyBorder="1" applyAlignment="1">
      <alignment horizontal="center" wrapText="1"/>
    </xf>
    <xf numFmtId="0" fontId="49" fillId="5" borderId="7" xfId="0" applyFont="1" applyFill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left" vertical="top"/>
    </xf>
    <xf numFmtId="0" fontId="39" fillId="12" borderId="3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top"/>
    </xf>
    <xf numFmtId="1" fontId="28" fillId="0" borderId="1" xfId="0" applyNumberFormat="1" applyFont="1" applyBorder="1" applyAlignment="1">
      <alignment horizontal="center" vertical="center"/>
    </xf>
    <xf numFmtId="1" fontId="28" fillId="0" borderId="2" xfId="0" applyNumberFormat="1" applyFont="1" applyBorder="1" applyAlignment="1">
      <alignment horizontal="center" vertical="center"/>
    </xf>
    <xf numFmtId="0" fontId="36" fillId="16" borderId="3" xfId="0" applyFont="1" applyFill="1" applyBorder="1" applyAlignment="1">
      <alignment horizontal="center" vertical="center" wrapText="1"/>
    </xf>
    <xf numFmtId="0" fontId="35" fillId="15" borderId="1" xfId="0" applyFont="1" applyFill="1" applyBorder="1" applyAlignment="1">
      <alignment horizontal="center" vertical="center"/>
    </xf>
    <xf numFmtId="0" fontId="35" fillId="15" borderId="4" xfId="0" applyFont="1" applyFill="1" applyBorder="1" applyAlignment="1">
      <alignment horizontal="center" vertical="center"/>
    </xf>
    <xf numFmtId="0" fontId="35" fillId="15" borderId="2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0" fillId="0" borderId="19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8" borderId="8" xfId="0" applyFont="1" applyFill="1" applyBorder="1" applyAlignment="1" applyProtection="1">
      <alignment horizontal="left" textRotation="90" readingOrder="2"/>
      <protection locked="0"/>
    </xf>
    <xf numFmtId="0" fontId="13" fillId="8" borderId="15" xfId="0" applyFont="1" applyFill="1" applyBorder="1" applyAlignment="1" applyProtection="1">
      <alignment horizontal="left" textRotation="90" readingOrder="2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14" borderId="8" xfId="0" applyFont="1" applyFill="1" applyBorder="1" applyAlignment="1">
      <alignment horizontal="left" vertical="center" textRotation="90" wrapText="1" readingOrder="2"/>
    </xf>
    <xf numFmtId="0" fontId="1" fillId="14" borderId="15" xfId="0" applyFont="1" applyFill="1" applyBorder="1" applyAlignment="1">
      <alignment horizontal="left" vertical="center" textRotation="90" wrapText="1" readingOrder="2"/>
    </xf>
    <xf numFmtId="0" fontId="28" fillId="0" borderId="0" xfId="0" applyFont="1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left" vertical="center"/>
    </xf>
    <xf numFmtId="0" fontId="1" fillId="15" borderId="8" xfId="0" applyFont="1" applyFill="1" applyBorder="1" applyAlignment="1">
      <alignment horizontal="center" vertical="center" textRotation="90" readingOrder="2"/>
    </xf>
    <xf numFmtId="0" fontId="1" fillId="15" borderId="15" xfId="0" applyFont="1" applyFill="1" applyBorder="1" applyAlignment="1">
      <alignment horizontal="center" vertical="center" textRotation="90" readingOrder="2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1" fillId="15" borderId="8" xfId="0" applyFont="1" applyFill="1" applyBorder="1" applyAlignment="1">
      <alignment horizontal="center" vertical="center" textRotation="90" wrapText="1" readingOrder="2"/>
    </xf>
    <xf numFmtId="0" fontId="1" fillId="15" borderId="15" xfId="0" applyFont="1" applyFill="1" applyBorder="1" applyAlignment="1">
      <alignment horizontal="center" vertical="center" textRotation="90" wrapText="1" readingOrder="2"/>
    </xf>
    <xf numFmtId="0" fontId="1" fillId="14" borderId="8" xfId="0" applyFont="1" applyFill="1" applyBorder="1" applyAlignment="1">
      <alignment horizontal="center" vertical="center" textRotation="90" wrapText="1" readingOrder="2"/>
    </xf>
    <xf numFmtId="0" fontId="1" fillId="14" borderId="15" xfId="0" applyFont="1" applyFill="1" applyBorder="1" applyAlignment="1">
      <alignment horizontal="center" vertical="center" textRotation="90" wrapText="1" readingOrder="2"/>
    </xf>
    <xf numFmtId="0" fontId="1" fillId="0" borderId="5" xfId="0" applyFont="1" applyFill="1" applyBorder="1" applyAlignment="1">
      <alignment horizontal="center" vertical="center" textRotation="90" readingOrder="2"/>
    </xf>
    <xf numFmtId="0" fontId="1" fillId="0" borderId="6" xfId="0" applyFont="1" applyFill="1" applyBorder="1" applyAlignment="1">
      <alignment horizontal="center" vertical="center" textRotation="90" readingOrder="2"/>
    </xf>
    <xf numFmtId="0" fontId="1" fillId="0" borderId="7" xfId="0" applyFont="1" applyFill="1" applyBorder="1" applyAlignment="1">
      <alignment horizontal="center" vertical="center" textRotation="90" readingOrder="2"/>
    </xf>
    <xf numFmtId="0" fontId="12" fillId="3" borderId="26" xfId="0" applyFont="1" applyFill="1" applyBorder="1" applyAlignment="1">
      <alignment horizontal="center" vertical="center" textRotation="90" wrapText="1"/>
    </xf>
    <xf numFmtId="0" fontId="12" fillId="3" borderId="17" xfId="0" applyFont="1" applyFill="1" applyBorder="1" applyAlignment="1">
      <alignment horizontal="center" vertical="center" textRotation="90" wrapText="1"/>
    </xf>
    <xf numFmtId="0" fontId="12" fillId="3" borderId="18" xfId="0" applyFont="1" applyFill="1" applyBorder="1" applyAlignment="1">
      <alignment horizontal="center" vertical="center" textRotation="90" wrapText="1"/>
    </xf>
    <xf numFmtId="0" fontId="57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34" fillId="0" borderId="0" xfId="0" applyFont="1" applyAlignment="1">
      <alignment horizontal="lef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CCCCFF"/>
      <color rgb="FFCCFFCC"/>
      <color rgb="FFFFCCCC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zoomScaleNormal="100" workbookViewId="0">
      <selection activeCell="B6" sqref="B6"/>
    </sheetView>
  </sheetViews>
  <sheetFormatPr baseColWidth="10" defaultColWidth="11.42578125" defaultRowHeight="15" x14ac:dyDescent="0.25"/>
  <cols>
    <col min="1" max="1" width="7.7109375" customWidth="1"/>
    <col min="2" max="2" width="5.42578125" customWidth="1"/>
    <col min="3" max="3" width="32.42578125" customWidth="1"/>
    <col min="4" max="4" width="7.42578125" customWidth="1"/>
    <col min="5" max="9" width="6.85546875" customWidth="1"/>
    <col min="10" max="11" width="7.7109375" customWidth="1"/>
    <col min="12" max="12" width="14.42578125" customWidth="1"/>
    <col min="13" max="13" width="15.5703125" customWidth="1"/>
    <col min="14" max="14" width="9.85546875" customWidth="1"/>
  </cols>
  <sheetData>
    <row r="1" spans="1:14" ht="4.5" customHeight="1" x14ac:dyDescent="0.25"/>
    <row r="2" spans="1:14" ht="16.5" customHeight="1" x14ac:dyDescent="0.3">
      <c r="B2" s="339" t="s">
        <v>49</v>
      </c>
      <c r="C2" s="340"/>
      <c r="D2" s="340"/>
      <c r="E2" s="340"/>
      <c r="F2" s="340"/>
      <c r="G2" s="340"/>
      <c r="H2" s="340"/>
      <c r="I2" s="340"/>
      <c r="J2" s="340"/>
      <c r="K2" s="340"/>
      <c r="L2" s="63"/>
      <c r="M2" s="63"/>
      <c r="N2" s="63"/>
    </row>
    <row r="3" spans="1:14" ht="20.25" customHeight="1" x14ac:dyDescent="0.3"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63"/>
      <c r="M3" s="63"/>
      <c r="N3" s="63"/>
    </row>
    <row r="4" spans="1:14" ht="8.25" customHeight="1" x14ac:dyDescent="0.3"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ht="16.5" x14ac:dyDescent="0.3">
      <c r="B5" s="168" t="s">
        <v>0</v>
      </c>
      <c r="C5" s="169"/>
      <c r="D5" s="330"/>
      <c r="E5" s="330"/>
      <c r="F5" s="330"/>
      <c r="G5" s="330"/>
      <c r="H5" s="330"/>
      <c r="I5" s="66" t="s">
        <v>2</v>
      </c>
      <c r="J5" s="66"/>
      <c r="K5" s="70"/>
      <c r="L5" s="63"/>
      <c r="M5" s="63"/>
      <c r="N5" s="63"/>
    </row>
    <row r="6" spans="1:14" ht="16.5" x14ac:dyDescent="0.3">
      <c r="B6" s="170" t="s">
        <v>159</v>
      </c>
      <c r="C6" s="171"/>
      <c r="D6" s="331"/>
      <c r="E6" s="331"/>
      <c r="F6" s="331"/>
      <c r="G6" s="331"/>
      <c r="H6" s="331"/>
      <c r="I6" s="67"/>
      <c r="J6" s="67"/>
      <c r="K6" s="71"/>
      <c r="L6" s="63"/>
      <c r="M6" s="63"/>
      <c r="N6" s="63"/>
    </row>
    <row r="7" spans="1:14" ht="16.5" x14ac:dyDescent="0.3">
      <c r="B7" s="170" t="s">
        <v>24</v>
      </c>
      <c r="C7" s="171"/>
      <c r="D7" s="331"/>
      <c r="E7" s="331"/>
      <c r="F7" s="331"/>
      <c r="G7" s="331"/>
      <c r="H7" s="331"/>
      <c r="I7" s="67"/>
      <c r="J7" s="67"/>
      <c r="K7" s="71"/>
      <c r="L7" s="63"/>
      <c r="M7" s="63"/>
      <c r="N7" s="63"/>
    </row>
    <row r="8" spans="1:14" ht="16.5" x14ac:dyDescent="0.3">
      <c r="B8" s="172" t="s">
        <v>158</v>
      </c>
      <c r="C8" s="125"/>
      <c r="D8" s="332"/>
      <c r="E8" s="332"/>
      <c r="F8" s="332"/>
      <c r="G8" s="332"/>
      <c r="H8" s="332"/>
      <c r="I8" s="125"/>
      <c r="J8" s="125"/>
      <c r="K8" s="128"/>
      <c r="L8" s="63"/>
      <c r="M8" s="63"/>
      <c r="N8" s="63"/>
    </row>
    <row r="9" spans="1:14" ht="5.25" customHeight="1" x14ac:dyDescent="0.3"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4" ht="16.5" x14ac:dyDescent="0.3">
      <c r="B10" s="63"/>
      <c r="C10" s="63"/>
      <c r="D10" s="63"/>
      <c r="E10" s="341" t="s">
        <v>50</v>
      </c>
      <c r="F10" s="342"/>
      <c r="G10" s="342"/>
      <c r="H10" s="342"/>
      <c r="I10" s="343"/>
      <c r="J10" s="344" t="s">
        <v>51</v>
      </c>
      <c r="K10" s="345"/>
      <c r="L10" s="63"/>
      <c r="M10" s="63"/>
      <c r="N10" s="63"/>
    </row>
    <row r="11" spans="1:14" ht="66" x14ac:dyDescent="0.25">
      <c r="B11" s="64" t="s">
        <v>1</v>
      </c>
      <c r="C11" s="64" t="s">
        <v>153</v>
      </c>
      <c r="D11" s="64" t="s">
        <v>99</v>
      </c>
      <c r="E11" s="69" t="s">
        <v>52</v>
      </c>
      <c r="F11" s="69" t="s">
        <v>53</v>
      </c>
      <c r="G11" s="69" t="s">
        <v>54</v>
      </c>
      <c r="H11" s="75" t="s">
        <v>55</v>
      </c>
      <c r="I11" s="75" t="s">
        <v>56</v>
      </c>
      <c r="J11" s="69" t="s">
        <v>57</v>
      </c>
      <c r="K11" s="69" t="s">
        <v>58</v>
      </c>
      <c r="L11" s="111" t="s">
        <v>97</v>
      </c>
      <c r="M11" s="112" t="s">
        <v>98</v>
      </c>
      <c r="N11" s="73" t="s">
        <v>59</v>
      </c>
    </row>
    <row r="12" spans="1:14" ht="15" customHeight="1" x14ac:dyDescent="0.3">
      <c r="A12" s="333" t="s">
        <v>103</v>
      </c>
      <c r="B12" s="145">
        <v>1</v>
      </c>
      <c r="C12" s="146"/>
      <c r="D12" s="145"/>
      <c r="E12" s="145"/>
      <c r="F12" s="145"/>
      <c r="G12" s="145"/>
      <c r="H12" s="145"/>
      <c r="I12" s="145"/>
      <c r="J12" s="145"/>
      <c r="K12" s="145"/>
      <c r="L12" s="147"/>
      <c r="M12" s="147"/>
      <c r="N12" s="148">
        <f>M12-L12</f>
        <v>0</v>
      </c>
    </row>
    <row r="13" spans="1:14" ht="15" customHeight="1" x14ac:dyDescent="0.3">
      <c r="A13" s="334"/>
      <c r="B13" s="145">
        <f>B12+1</f>
        <v>2</v>
      </c>
      <c r="C13" s="149"/>
      <c r="D13" s="145"/>
      <c r="E13" s="145"/>
      <c r="F13" s="145"/>
      <c r="G13" s="145"/>
      <c r="H13" s="145"/>
      <c r="I13" s="145"/>
      <c r="J13" s="145"/>
      <c r="K13" s="145"/>
      <c r="L13" s="147"/>
      <c r="M13" s="147"/>
      <c r="N13" s="148">
        <f>M13-L13</f>
        <v>0</v>
      </c>
    </row>
    <row r="14" spans="1:14" ht="15" customHeight="1" x14ac:dyDescent="0.3">
      <c r="A14" s="334"/>
      <c r="B14" s="145">
        <f t="shared" ref="B14:B36" si="0">B13+1</f>
        <v>3</v>
      </c>
      <c r="C14" s="150"/>
      <c r="D14" s="151"/>
      <c r="E14" s="151"/>
      <c r="F14" s="151"/>
      <c r="G14" s="151"/>
      <c r="H14" s="151"/>
      <c r="I14" s="151"/>
      <c r="J14" s="151"/>
      <c r="K14" s="151"/>
      <c r="L14" s="152"/>
      <c r="M14" s="152"/>
      <c r="N14" s="148">
        <f t="shared" ref="N14:N36" si="1">M14-L14</f>
        <v>0</v>
      </c>
    </row>
    <row r="15" spans="1:14" ht="15" customHeight="1" x14ac:dyDescent="0.3">
      <c r="A15" s="334"/>
      <c r="B15" s="145">
        <f t="shared" si="0"/>
        <v>4</v>
      </c>
      <c r="C15" s="150"/>
      <c r="D15" s="151"/>
      <c r="E15" s="151"/>
      <c r="F15" s="151"/>
      <c r="G15" s="151"/>
      <c r="H15" s="151"/>
      <c r="I15" s="151"/>
      <c r="J15" s="151"/>
      <c r="K15" s="151"/>
      <c r="L15" s="152"/>
      <c r="M15" s="152"/>
      <c r="N15" s="148">
        <f t="shared" si="1"/>
        <v>0</v>
      </c>
    </row>
    <row r="16" spans="1:14" ht="15" customHeight="1" x14ac:dyDescent="0.3">
      <c r="A16" s="334"/>
      <c r="B16" s="145">
        <f t="shared" si="0"/>
        <v>5</v>
      </c>
      <c r="C16" s="150"/>
      <c r="D16" s="151"/>
      <c r="E16" s="151"/>
      <c r="F16" s="151"/>
      <c r="G16" s="151"/>
      <c r="H16" s="151"/>
      <c r="I16" s="151"/>
      <c r="J16" s="151"/>
      <c r="K16" s="151"/>
      <c r="L16" s="152"/>
      <c r="M16" s="152"/>
      <c r="N16" s="148">
        <f t="shared" si="1"/>
        <v>0</v>
      </c>
    </row>
    <row r="17" spans="1:14" ht="15" customHeight="1" x14ac:dyDescent="0.3">
      <c r="A17" s="334"/>
      <c r="B17" s="145">
        <f t="shared" si="0"/>
        <v>6</v>
      </c>
      <c r="C17" s="150"/>
      <c r="D17" s="151"/>
      <c r="E17" s="151"/>
      <c r="F17" s="151"/>
      <c r="G17" s="151"/>
      <c r="H17" s="151"/>
      <c r="I17" s="151"/>
      <c r="J17" s="151"/>
      <c r="K17" s="151"/>
      <c r="L17" s="152"/>
      <c r="M17" s="152"/>
      <c r="N17" s="148">
        <f t="shared" si="1"/>
        <v>0</v>
      </c>
    </row>
    <row r="18" spans="1:14" ht="15" customHeight="1" x14ac:dyDescent="0.3">
      <c r="A18" s="334"/>
      <c r="B18" s="145">
        <f t="shared" si="0"/>
        <v>7</v>
      </c>
      <c r="C18" s="150"/>
      <c r="D18" s="151"/>
      <c r="E18" s="151"/>
      <c r="F18" s="151"/>
      <c r="G18" s="151"/>
      <c r="H18" s="151"/>
      <c r="I18" s="151"/>
      <c r="J18" s="151"/>
      <c r="K18" s="151"/>
      <c r="L18" s="152"/>
      <c r="M18" s="152"/>
      <c r="N18" s="148">
        <f t="shared" si="1"/>
        <v>0</v>
      </c>
    </row>
    <row r="19" spans="1:14" ht="15" customHeight="1" x14ac:dyDescent="0.3">
      <c r="A19" s="334"/>
      <c r="B19" s="145">
        <f t="shared" si="0"/>
        <v>8</v>
      </c>
      <c r="C19" s="150"/>
      <c r="D19" s="151"/>
      <c r="E19" s="151"/>
      <c r="F19" s="151"/>
      <c r="G19" s="151"/>
      <c r="H19" s="151"/>
      <c r="I19" s="151"/>
      <c r="J19" s="151"/>
      <c r="K19" s="151"/>
      <c r="L19" s="152"/>
      <c r="M19" s="152"/>
      <c r="N19" s="148">
        <f t="shared" si="1"/>
        <v>0</v>
      </c>
    </row>
    <row r="20" spans="1:14" ht="15" customHeight="1" x14ac:dyDescent="0.3">
      <c r="A20" s="334"/>
      <c r="B20" s="145">
        <f t="shared" si="0"/>
        <v>9</v>
      </c>
      <c r="C20" s="150"/>
      <c r="D20" s="151"/>
      <c r="E20" s="151"/>
      <c r="F20" s="151"/>
      <c r="G20" s="151"/>
      <c r="H20" s="151"/>
      <c r="I20" s="151"/>
      <c r="J20" s="151"/>
      <c r="K20" s="151"/>
      <c r="L20" s="152"/>
      <c r="M20" s="152"/>
      <c r="N20" s="148">
        <f t="shared" si="1"/>
        <v>0</v>
      </c>
    </row>
    <row r="21" spans="1:14" ht="15" customHeight="1" x14ac:dyDescent="0.3">
      <c r="A21" s="334"/>
      <c r="B21" s="145">
        <f t="shared" si="0"/>
        <v>10</v>
      </c>
      <c r="C21" s="150"/>
      <c r="D21" s="151"/>
      <c r="E21" s="151"/>
      <c r="F21" s="151"/>
      <c r="G21" s="151"/>
      <c r="H21" s="151"/>
      <c r="I21" s="151"/>
      <c r="J21" s="151"/>
      <c r="K21" s="151"/>
      <c r="L21" s="152"/>
      <c r="M21" s="152"/>
      <c r="N21" s="148">
        <f t="shared" si="1"/>
        <v>0</v>
      </c>
    </row>
    <row r="22" spans="1:14" ht="15" customHeight="1" x14ac:dyDescent="0.3">
      <c r="A22" s="334"/>
      <c r="B22" s="145">
        <f t="shared" si="0"/>
        <v>11</v>
      </c>
      <c r="C22" s="150"/>
      <c r="D22" s="151"/>
      <c r="E22" s="151"/>
      <c r="F22" s="151"/>
      <c r="G22" s="151"/>
      <c r="H22" s="151"/>
      <c r="I22" s="151"/>
      <c r="J22" s="151"/>
      <c r="K22" s="151"/>
      <c r="L22" s="152"/>
      <c r="M22" s="152"/>
      <c r="N22" s="148">
        <f t="shared" si="1"/>
        <v>0</v>
      </c>
    </row>
    <row r="23" spans="1:14" ht="15" customHeight="1" x14ac:dyDescent="0.3">
      <c r="A23" s="334"/>
      <c r="B23" s="145">
        <f t="shared" si="0"/>
        <v>12</v>
      </c>
      <c r="C23" s="150"/>
      <c r="D23" s="151"/>
      <c r="E23" s="151"/>
      <c r="F23" s="151"/>
      <c r="G23" s="151"/>
      <c r="H23" s="151"/>
      <c r="I23" s="151"/>
      <c r="J23" s="151"/>
      <c r="K23" s="151"/>
      <c r="L23" s="152"/>
      <c r="M23" s="152"/>
      <c r="N23" s="148">
        <f t="shared" si="1"/>
        <v>0</v>
      </c>
    </row>
    <row r="24" spans="1:14" ht="15" customHeight="1" x14ac:dyDescent="0.3">
      <c r="A24" s="334"/>
      <c r="B24" s="145">
        <f t="shared" si="0"/>
        <v>13</v>
      </c>
      <c r="C24" s="150"/>
      <c r="D24" s="151"/>
      <c r="E24" s="151"/>
      <c r="F24" s="151"/>
      <c r="G24" s="151"/>
      <c r="H24" s="151"/>
      <c r="I24" s="151"/>
      <c r="J24" s="151"/>
      <c r="K24" s="151"/>
      <c r="L24" s="152"/>
      <c r="M24" s="152"/>
      <c r="N24" s="148">
        <f t="shared" si="1"/>
        <v>0</v>
      </c>
    </row>
    <row r="25" spans="1:14" ht="15" customHeight="1" x14ac:dyDescent="0.3">
      <c r="A25" s="334"/>
      <c r="B25" s="145">
        <f t="shared" si="0"/>
        <v>14</v>
      </c>
      <c r="C25" s="150"/>
      <c r="D25" s="151"/>
      <c r="E25" s="151"/>
      <c r="F25" s="151"/>
      <c r="G25" s="151"/>
      <c r="H25" s="151"/>
      <c r="I25" s="151"/>
      <c r="J25" s="151"/>
      <c r="K25" s="151"/>
      <c r="L25" s="152"/>
      <c r="M25" s="152"/>
      <c r="N25" s="148">
        <f t="shared" si="1"/>
        <v>0</v>
      </c>
    </row>
    <row r="26" spans="1:14" ht="15" customHeight="1" x14ac:dyDescent="0.3">
      <c r="A26" s="335"/>
      <c r="B26" s="145">
        <f t="shared" si="0"/>
        <v>15</v>
      </c>
      <c r="C26" s="150"/>
      <c r="D26" s="151"/>
      <c r="E26" s="151"/>
      <c r="F26" s="151"/>
      <c r="G26" s="151"/>
      <c r="H26" s="151"/>
      <c r="I26" s="151"/>
      <c r="J26" s="151"/>
      <c r="K26" s="151"/>
      <c r="L26" s="152"/>
      <c r="M26" s="152"/>
      <c r="N26" s="148">
        <f t="shared" si="1"/>
        <v>0</v>
      </c>
    </row>
    <row r="27" spans="1:14" ht="17.25" customHeight="1" x14ac:dyDescent="0.3">
      <c r="A27" s="336" t="s">
        <v>104</v>
      </c>
      <c r="B27" s="140">
        <f t="shared" si="0"/>
        <v>16</v>
      </c>
      <c r="C27" s="141"/>
      <c r="D27" s="142"/>
      <c r="E27" s="142"/>
      <c r="F27" s="142"/>
      <c r="G27" s="142"/>
      <c r="H27" s="142"/>
      <c r="I27" s="142"/>
      <c r="J27" s="142"/>
      <c r="K27" s="142"/>
      <c r="L27" s="143"/>
      <c r="M27" s="143"/>
      <c r="N27" s="144">
        <f t="shared" si="1"/>
        <v>0</v>
      </c>
    </row>
    <row r="28" spans="1:14" ht="17.25" x14ac:dyDescent="0.3">
      <c r="A28" s="337"/>
      <c r="B28" s="140">
        <f t="shared" si="0"/>
        <v>17</v>
      </c>
      <c r="C28" s="141"/>
      <c r="D28" s="142"/>
      <c r="E28" s="142"/>
      <c r="F28" s="142"/>
      <c r="G28" s="142"/>
      <c r="H28" s="142"/>
      <c r="I28" s="142"/>
      <c r="J28" s="142"/>
      <c r="K28" s="142"/>
      <c r="L28" s="143"/>
      <c r="M28" s="143"/>
      <c r="N28" s="144">
        <f t="shared" si="1"/>
        <v>0</v>
      </c>
    </row>
    <row r="29" spans="1:14" ht="17.25" x14ac:dyDescent="0.3">
      <c r="A29" s="337"/>
      <c r="B29" s="140">
        <f t="shared" si="0"/>
        <v>18</v>
      </c>
      <c r="C29" s="141"/>
      <c r="D29" s="142"/>
      <c r="E29" s="142"/>
      <c r="F29" s="142"/>
      <c r="G29" s="142"/>
      <c r="H29" s="142"/>
      <c r="I29" s="142"/>
      <c r="J29" s="142"/>
      <c r="K29" s="142"/>
      <c r="L29" s="143"/>
      <c r="M29" s="143"/>
      <c r="N29" s="144">
        <f t="shared" si="1"/>
        <v>0</v>
      </c>
    </row>
    <row r="30" spans="1:14" ht="17.25" x14ac:dyDescent="0.3">
      <c r="A30" s="337"/>
      <c r="B30" s="140">
        <f t="shared" si="0"/>
        <v>19</v>
      </c>
      <c r="C30" s="141"/>
      <c r="D30" s="142"/>
      <c r="E30" s="142"/>
      <c r="F30" s="142"/>
      <c r="G30" s="142"/>
      <c r="H30" s="142"/>
      <c r="I30" s="142"/>
      <c r="J30" s="142"/>
      <c r="K30" s="142"/>
      <c r="L30" s="143"/>
      <c r="M30" s="143"/>
      <c r="N30" s="144">
        <f t="shared" si="1"/>
        <v>0</v>
      </c>
    </row>
    <row r="31" spans="1:14" ht="17.25" x14ac:dyDescent="0.3">
      <c r="A31" s="337"/>
      <c r="B31" s="140">
        <f t="shared" si="0"/>
        <v>20</v>
      </c>
      <c r="C31" s="141"/>
      <c r="D31" s="142"/>
      <c r="E31" s="142"/>
      <c r="F31" s="142"/>
      <c r="G31" s="142"/>
      <c r="H31" s="142"/>
      <c r="I31" s="142"/>
      <c r="J31" s="142"/>
      <c r="K31" s="142"/>
      <c r="L31" s="143"/>
      <c r="M31" s="143"/>
      <c r="N31" s="144">
        <f t="shared" si="1"/>
        <v>0</v>
      </c>
    </row>
    <row r="32" spans="1:14" ht="17.25" x14ac:dyDescent="0.3">
      <c r="A32" s="337"/>
      <c r="B32" s="140">
        <f t="shared" si="0"/>
        <v>21</v>
      </c>
      <c r="C32" s="141"/>
      <c r="D32" s="142"/>
      <c r="E32" s="142"/>
      <c r="F32" s="142"/>
      <c r="G32" s="142"/>
      <c r="H32" s="142"/>
      <c r="I32" s="142"/>
      <c r="J32" s="142"/>
      <c r="K32" s="142"/>
      <c r="L32" s="143"/>
      <c r="M32" s="143"/>
      <c r="N32" s="144">
        <f t="shared" si="1"/>
        <v>0</v>
      </c>
    </row>
    <row r="33" spans="1:14" ht="17.25" x14ac:dyDescent="0.3">
      <c r="A33" s="337"/>
      <c r="B33" s="140">
        <f t="shared" si="0"/>
        <v>22</v>
      </c>
      <c r="C33" s="141"/>
      <c r="D33" s="142"/>
      <c r="E33" s="142"/>
      <c r="F33" s="142"/>
      <c r="G33" s="142"/>
      <c r="H33" s="142"/>
      <c r="I33" s="142"/>
      <c r="J33" s="142"/>
      <c r="K33" s="142"/>
      <c r="L33" s="143"/>
      <c r="M33" s="143"/>
      <c r="N33" s="144">
        <f t="shared" si="1"/>
        <v>0</v>
      </c>
    </row>
    <row r="34" spans="1:14" ht="17.25" x14ac:dyDescent="0.3">
      <c r="A34" s="337"/>
      <c r="B34" s="140">
        <f t="shared" si="0"/>
        <v>23</v>
      </c>
      <c r="C34" s="141"/>
      <c r="D34" s="142"/>
      <c r="E34" s="142"/>
      <c r="F34" s="142"/>
      <c r="G34" s="142"/>
      <c r="H34" s="142"/>
      <c r="I34" s="142"/>
      <c r="J34" s="142"/>
      <c r="K34" s="142"/>
      <c r="L34" s="143"/>
      <c r="M34" s="143"/>
      <c r="N34" s="144">
        <f t="shared" si="1"/>
        <v>0</v>
      </c>
    </row>
    <row r="35" spans="1:14" ht="17.25" x14ac:dyDescent="0.3">
      <c r="A35" s="337"/>
      <c r="B35" s="140">
        <f t="shared" si="0"/>
        <v>24</v>
      </c>
      <c r="C35" s="141"/>
      <c r="D35" s="142"/>
      <c r="E35" s="142"/>
      <c r="F35" s="142"/>
      <c r="G35" s="142"/>
      <c r="H35" s="142"/>
      <c r="I35" s="142"/>
      <c r="J35" s="142"/>
      <c r="K35" s="142"/>
      <c r="L35" s="143"/>
      <c r="M35" s="143"/>
      <c r="N35" s="144">
        <f t="shared" si="1"/>
        <v>0</v>
      </c>
    </row>
    <row r="36" spans="1:14" ht="17.25" x14ac:dyDescent="0.3">
      <c r="A36" s="338"/>
      <c r="B36" s="140">
        <f t="shared" si="0"/>
        <v>25</v>
      </c>
      <c r="C36" s="141"/>
      <c r="D36" s="142"/>
      <c r="E36" s="142"/>
      <c r="F36" s="142"/>
      <c r="G36" s="142"/>
      <c r="H36" s="142"/>
      <c r="I36" s="142"/>
      <c r="J36" s="142"/>
      <c r="K36" s="142"/>
      <c r="L36" s="143"/>
      <c r="M36" s="143"/>
      <c r="N36" s="144">
        <f t="shared" si="1"/>
        <v>0</v>
      </c>
    </row>
    <row r="37" spans="1:14" ht="28.35" customHeight="1" x14ac:dyDescent="0.25">
      <c r="B37" s="326" t="s">
        <v>85</v>
      </c>
      <c r="C37" s="327"/>
      <c r="D37" s="328">
        <f>COUNTA(C12:C36)</f>
        <v>0</v>
      </c>
      <c r="E37" s="329"/>
    </row>
    <row r="38" spans="1:14" ht="16.5" x14ac:dyDescent="0.3">
      <c r="C38" s="63"/>
      <c r="D38" s="68"/>
      <c r="E38" s="68"/>
      <c r="F38" s="68"/>
      <c r="G38" s="68"/>
      <c r="H38" s="68"/>
      <c r="I38" s="68"/>
      <c r="J38" s="68"/>
      <c r="K38" s="14"/>
      <c r="L38" s="14"/>
    </row>
    <row r="39" spans="1:14" ht="17.25" x14ac:dyDescent="0.3">
      <c r="B39" s="103"/>
      <c r="C39" s="103"/>
      <c r="D39" s="103"/>
      <c r="E39" s="103"/>
      <c r="F39" s="103"/>
      <c r="G39" s="103"/>
      <c r="H39" s="103"/>
      <c r="I39" s="103"/>
      <c r="J39" s="103"/>
      <c r="K39" s="72"/>
      <c r="L39" s="72"/>
    </row>
  </sheetData>
  <mergeCells count="11">
    <mergeCell ref="A12:A26"/>
    <mergeCell ref="A27:A36"/>
    <mergeCell ref="B2:K3"/>
    <mergeCell ref="E10:I10"/>
    <mergeCell ref="J10:K10"/>
    <mergeCell ref="B37:C37"/>
    <mergeCell ref="D37:E37"/>
    <mergeCell ref="D5:H5"/>
    <mergeCell ref="D6:H6"/>
    <mergeCell ref="D7:H7"/>
    <mergeCell ref="D8:H8"/>
  </mergeCells>
  <pageMargins left="0.25" right="0.25" top="0.27083333333333331" bottom="0.3020833333333333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4"/>
  <sheetViews>
    <sheetView showWhiteSpace="0" zoomScaleNormal="100" workbookViewId="0">
      <selection activeCell="T10" sqref="T10"/>
    </sheetView>
  </sheetViews>
  <sheetFormatPr baseColWidth="10" defaultRowHeight="15" x14ac:dyDescent="0.25"/>
  <cols>
    <col min="1" max="1" width="5.28515625" customWidth="1"/>
    <col min="2" max="2" width="24.7109375" customWidth="1"/>
    <col min="3" max="3" width="10.28515625" customWidth="1"/>
    <col min="4" max="4" width="10" customWidth="1"/>
    <col min="5" max="5" width="10.5703125" customWidth="1"/>
    <col min="6" max="6" width="9.28515625" customWidth="1"/>
    <col min="7" max="7" width="9.140625" customWidth="1"/>
    <col min="8" max="10" width="5" customWidth="1"/>
    <col min="11" max="11" width="5.42578125" customWidth="1"/>
    <col min="12" max="12" width="5" bestFit="1" customWidth="1"/>
    <col min="13" max="15" width="5.140625" customWidth="1"/>
    <col min="16" max="16" width="5.28515625" customWidth="1"/>
    <col min="17" max="17" width="5.5703125" customWidth="1"/>
    <col min="19" max="19" width="3.7109375" customWidth="1"/>
    <col min="21" max="21" width="26.85546875" customWidth="1"/>
    <col min="22" max="22" width="13.28515625" customWidth="1"/>
  </cols>
  <sheetData>
    <row r="1" spans="1:23" ht="15" customHeight="1" x14ac:dyDescent="0.3">
      <c r="B1" s="230"/>
      <c r="C1" s="361" t="s">
        <v>65</v>
      </c>
      <c r="D1" s="361"/>
      <c r="E1" s="361"/>
      <c r="F1" s="361"/>
      <c r="G1" s="361"/>
      <c r="H1" s="361"/>
      <c r="I1" s="361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</row>
    <row r="2" spans="1:23" ht="15" customHeight="1" x14ac:dyDescent="0.3">
      <c r="A2" s="229"/>
      <c r="B2" s="230"/>
      <c r="C2" s="361"/>
      <c r="D2" s="361"/>
      <c r="E2" s="361"/>
      <c r="F2" s="361"/>
      <c r="G2" s="361"/>
      <c r="H2" s="361"/>
      <c r="I2" s="361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</row>
    <row r="3" spans="1:23" ht="27" customHeight="1" x14ac:dyDescent="0.3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</row>
    <row r="4" spans="1:23" ht="19.5" customHeight="1" x14ac:dyDescent="0.3">
      <c r="A4" s="63"/>
      <c r="B4" s="168" t="s">
        <v>0</v>
      </c>
      <c r="C4" s="354">
        <f>ACCUEIL!D5</f>
        <v>0</v>
      </c>
      <c r="D4" s="354"/>
      <c r="E4" s="354"/>
      <c r="F4" s="354"/>
      <c r="G4" s="173"/>
      <c r="H4" s="66" t="s">
        <v>2</v>
      </c>
      <c r="I4" s="66"/>
      <c r="J4" s="66"/>
      <c r="K4" s="195">
        <f>ACCUEIL!K5</f>
        <v>0</v>
      </c>
      <c r="L4" s="63"/>
      <c r="M4" s="63"/>
      <c r="N4" s="63"/>
      <c r="O4" s="63"/>
      <c r="P4" s="63"/>
      <c r="Q4" s="63"/>
      <c r="R4" s="63"/>
      <c r="S4" s="63"/>
      <c r="T4" s="63"/>
    </row>
    <row r="5" spans="1:23" ht="21.75" customHeight="1" x14ac:dyDescent="0.3">
      <c r="A5" s="63"/>
      <c r="B5" s="170" t="s">
        <v>159</v>
      </c>
      <c r="C5" s="355">
        <f>ACCUEIL!D6</f>
        <v>0</v>
      </c>
      <c r="D5" s="355"/>
      <c r="E5" s="355"/>
      <c r="F5" s="355"/>
      <c r="G5" s="171"/>
      <c r="H5" s="171"/>
      <c r="I5" s="67"/>
      <c r="J5" s="67"/>
      <c r="K5" s="71"/>
      <c r="L5" s="63"/>
      <c r="M5" s="63"/>
      <c r="N5" s="63"/>
      <c r="O5" s="63"/>
      <c r="P5" s="104"/>
      <c r="Q5" s="63"/>
      <c r="R5" s="63"/>
      <c r="S5" s="63"/>
      <c r="T5" s="63"/>
    </row>
    <row r="6" spans="1:23" ht="16.5" x14ac:dyDescent="0.3">
      <c r="A6" s="67"/>
      <c r="B6" s="170" t="s">
        <v>24</v>
      </c>
      <c r="C6" s="355">
        <f>ACCUEIL!D7</f>
        <v>0</v>
      </c>
      <c r="D6" s="355"/>
      <c r="E6" s="355"/>
      <c r="F6" s="355"/>
      <c r="G6" s="171"/>
      <c r="H6" s="171"/>
      <c r="I6" s="67"/>
      <c r="J6" s="67"/>
      <c r="K6" s="71"/>
      <c r="L6" s="67"/>
      <c r="M6" s="67"/>
      <c r="N6" s="67"/>
      <c r="O6" s="67"/>
      <c r="P6" s="67"/>
      <c r="Q6" s="67"/>
      <c r="R6" s="67"/>
      <c r="S6" s="67"/>
      <c r="T6" s="63"/>
    </row>
    <row r="7" spans="1:23" ht="16.5" x14ac:dyDescent="0.3">
      <c r="A7" s="67"/>
      <c r="B7" s="172" t="s">
        <v>158</v>
      </c>
      <c r="C7" s="356">
        <f>ACCUEIL!D8</f>
        <v>0</v>
      </c>
      <c r="D7" s="356"/>
      <c r="E7" s="356"/>
      <c r="F7" s="356"/>
      <c r="G7" s="125"/>
      <c r="H7" s="125"/>
      <c r="I7" s="125"/>
      <c r="J7" s="125"/>
      <c r="K7" s="128"/>
      <c r="L7" s="67"/>
      <c r="M7" s="67"/>
      <c r="N7" s="67"/>
      <c r="O7" s="67"/>
      <c r="P7" s="67"/>
      <c r="Q7" s="67"/>
      <c r="R7" s="67"/>
      <c r="S7" s="67"/>
      <c r="T7" s="63"/>
    </row>
    <row r="8" spans="1:23" ht="16.5" x14ac:dyDescent="0.3">
      <c r="A8" s="67"/>
      <c r="B8" s="67"/>
      <c r="C8" s="171"/>
      <c r="D8" s="171"/>
      <c r="E8" s="171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3"/>
    </row>
    <row r="9" spans="1:23" ht="3.75" customHeight="1" thickBot="1" x14ac:dyDescent="0.3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spans="1:23" ht="17.25" customHeight="1" thickBot="1" x14ac:dyDescent="0.35">
      <c r="A10" s="348" t="s">
        <v>76</v>
      </c>
      <c r="B10" s="349"/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50"/>
      <c r="S10" s="219"/>
      <c r="T10" s="63"/>
    </row>
    <row r="11" spans="1:23" ht="45.75" customHeight="1" x14ac:dyDescent="0.3">
      <c r="A11" s="85" t="s">
        <v>1</v>
      </c>
      <c r="B11" s="85" t="s">
        <v>154</v>
      </c>
      <c r="C11" s="295" t="s">
        <v>78</v>
      </c>
      <c r="D11" s="295" t="s">
        <v>79</v>
      </c>
      <c r="E11" s="295" t="s">
        <v>80</v>
      </c>
      <c r="F11" s="295" t="s">
        <v>81</v>
      </c>
      <c r="G11" s="295" t="s">
        <v>82</v>
      </c>
      <c r="H11" s="346" t="s">
        <v>123</v>
      </c>
      <c r="I11" s="347"/>
      <c r="J11" s="347"/>
      <c r="K11" s="347"/>
      <c r="L11" s="362"/>
      <c r="M11" s="346" t="s">
        <v>124</v>
      </c>
      <c r="N11" s="347"/>
      <c r="O11" s="347"/>
      <c r="P11" s="347"/>
      <c r="Q11" s="347"/>
      <c r="R11" s="351" t="s">
        <v>118</v>
      </c>
      <c r="S11" s="215"/>
      <c r="T11" s="63"/>
    </row>
    <row r="12" spans="1:23" ht="16.5" x14ac:dyDescent="0.3">
      <c r="A12" s="358"/>
      <c r="B12" s="359"/>
      <c r="C12" s="359"/>
      <c r="D12" s="359"/>
      <c r="E12" s="359"/>
      <c r="F12" s="359"/>
      <c r="G12" s="360"/>
      <c r="H12" s="282" t="s">
        <v>66</v>
      </c>
      <c r="I12" s="257" t="s">
        <v>67</v>
      </c>
      <c r="J12" s="262" t="s">
        <v>68</v>
      </c>
      <c r="K12" s="267" t="s">
        <v>69</v>
      </c>
      <c r="L12" s="272" t="s">
        <v>70</v>
      </c>
      <c r="M12" s="282" t="s">
        <v>71</v>
      </c>
      <c r="N12" s="257" t="s">
        <v>72</v>
      </c>
      <c r="O12" s="290" t="s">
        <v>73</v>
      </c>
      <c r="P12" s="267" t="s">
        <v>74</v>
      </c>
      <c r="Q12" s="277" t="s">
        <v>75</v>
      </c>
      <c r="R12" s="352"/>
      <c r="S12" s="216"/>
      <c r="T12" s="298" t="s">
        <v>66</v>
      </c>
      <c r="U12" s="285" t="s">
        <v>135</v>
      </c>
      <c r="V12" s="285" t="s">
        <v>119</v>
      </c>
      <c r="W12" s="286">
        <v>15</v>
      </c>
    </row>
    <row r="13" spans="1:23" ht="19.5" customHeight="1" x14ac:dyDescent="0.3">
      <c r="A13" s="358" t="s">
        <v>77</v>
      </c>
      <c r="B13" s="360"/>
      <c r="C13" s="296">
        <v>12</v>
      </c>
      <c r="D13" s="296">
        <v>17</v>
      </c>
      <c r="E13" s="296">
        <v>5</v>
      </c>
      <c r="F13" s="296">
        <v>5</v>
      </c>
      <c r="G13" s="296">
        <v>15</v>
      </c>
      <c r="H13" s="283">
        <v>15</v>
      </c>
      <c r="I13" s="258">
        <v>15</v>
      </c>
      <c r="J13" s="263">
        <v>25</v>
      </c>
      <c r="K13" s="268">
        <v>15</v>
      </c>
      <c r="L13" s="273">
        <v>18</v>
      </c>
      <c r="M13" s="283">
        <v>25</v>
      </c>
      <c r="N13" s="258">
        <v>25</v>
      </c>
      <c r="O13" s="291">
        <v>28</v>
      </c>
      <c r="P13" s="268">
        <v>36</v>
      </c>
      <c r="Q13" s="278">
        <v>32</v>
      </c>
      <c r="R13" s="353"/>
      <c r="S13" s="216"/>
      <c r="T13" s="299" t="s">
        <v>67</v>
      </c>
      <c r="U13" s="260" t="s">
        <v>136</v>
      </c>
      <c r="V13" s="260" t="s">
        <v>119</v>
      </c>
      <c r="W13" s="261">
        <v>15</v>
      </c>
    </row>
    <row r="14" spans="1:23" ht="17.25" x14ac:dyDescent="0.3">
      <c r="A14" s="65">
        <v>1</v>
      </c>
      <c r="B14" s="186">
        <f>IFERROR(ACCUEIL!C12," ")</f>
        <v>0</v>
      </c>
      <c r="C14" s="297"/>
      <c r="D14" s="297"/>
      <c r="E14" s="297"/>
      <c r="F14" s="297"/>
      <c r="G14" s="297"/>
      <c r="H14" s="284"/>
      <c r="I14" s="259"/>
      <c r="J14" s="264"/>
      <c r="K14" s="269"/>
      <c r="L14" s="274"/>
      <c r="M14" s="284"/>
      <c r="N14" s="259"/>
      <c r="O14" s="292"/>
      <c r="P14" s="269"/>
      <c r="Q14" s="279"/>
      <c r="R14" s="113">
        <f>SUM($C$13*C14)+($D$13*D14)+($E$13*E14)+($F$13*F14)+($G$13*G14)+($H$13*H14)+($I$13*I14)+($J$13*J14)+($K$13*K14)+($L$13*L14)+($M$13*M14)+($N$13*N14)+($O$13*O14)+($P$13*P14)+($Q$13*Q14)</f>
        <v>0</v>
      </c>
      <c r="S14" s="217"/>
      <c r="T14" s="300" t="s">
        <v>68</v>
      </c>
      <c r="U14" s="265" t="s">
        <v>138</v>
      </c>
      <c r="V14" s="265" t="s">
        <v>120</v>
      </c>
      <c r="W14" s="266">
        <v>25</v>
      </c>
    </row>
    <row r="15" spans="1:23" ht="17.25" x14ac:dyDescent="0.3">
      <c r="A15" s="65">
        <f>A14+1</f>
        <v>2</v>
      </c>
      <c r="B15" s="186">
        <f>IFERROR(ACCUEIL!C13," ")</f>
        <v>0</v>
      </c>
      <c r="C15" s="297"/>
      <c r="D15" s="297"/>
      <c r="E15" s="297"/>
      <c r="F15" s="297"/>
      <c r="G15" s="297"/>
      <c r="H15" s="284"/>
      <c r="I15" s="259"/>
      <c r="J15" s="264"/>
      <c r="K15" s="269"/>
      <c r="L15" s="274"/>
      <c r="M15" s="284"/>
      <c r="N15" s="259"/>
      <c r="O15" s="292"/>
      <c r="P15" s="269"/>
      <c r="Q15" s="279"/>
      <c r="R15" s="113">
        <f>SUM($C$13*C15)+($D$13*D15)+($E$13*E15)+($F$13*F15)+($G$13*G15)+($H$13*H15)+($I$13*I15)+($J$13*J15)+($K$13*K15)+($L$13*L15)+($M$13*M15)+($N$13*N15)+($O$13*O15)+($P$13*P15)+($Q$13*Q15)</f>
        <v>0</v>
      </c>
      <c r="S15" s="217"/>
      <c r="T15" s="301" t="s">
        <v>69</v>
      </c>
      <c r="U15" s="270" t="s">
        <v>137</v>
      </c>
      <c r="V15" s="270" t="s">
        <v>122</v>
      </c>
      <c r="W15" s="271">
        <v>15</v>
      </c>
    </row>
    <row r="16" spans="1:23" ht="17.25" x14ac:dyDescent="0.3">
      <c r="A16" s="65">
        <f t="shared" ref="A16:A28" si="0">A15+1</f>
        <v>3</v>
      </c>
      <c r="B16" s="186">
        <f>IFERROR(ACCUEIL!C14," ")</f>
        <v>0</v>
      </c>
      <c r="C16" s="297"/>
      <c r="D16" s="297"/>
      <c r="E16" s="297"/>
      <c r="F16" s="297"/>
      <c r="G16" s="297"/>
      <c r="H16" s="284"/>
      <c r="I16" s="259"/>
      <c r="J16" s="264"/>
      <c r="K16" s="269"/>
      <c r="L16" s="274"/>
      <c r="M16" s="284"/>
      <c r="N16" s="259"/>
      <c r="O16" s="292"/>
      <c r="P16" s="269"/>
      <c r="Q16" s="279"/>
      <c r="R16" s="113">
        <f t="shared" ref="R16:R28" si="1">SUM($C$13*C16)+($D$13*D16)+($E$13*E16)+($F$13*F16)+($G$13*G16)+($H$13*H16)+($I$13*I16)+($J$13*J16)+($K$13*K16)+($L$13*L16)+($M$13*M16)+($N$13*N16)+($O$13*O16)+($P$13*P16)+($Q$13*Q16)</f>
        <v>0</v>
      </c>
      <c r="S16" s="217"/>
      <c r="T16" s="302" t="s">
        <v>70</v>
      </c>
      <c r="U16" s="275" t="s">
        <v>139</v>
      </c>
      <c r="V16" s="275" t="s">
        <v>121</v>
      </c>
      <c r="W16" s="276">
        <v>18</v>
      </c>
    </row>
    <row r="17" spans="1:23" ht="17.25" x14ac:dyDescent="0.3">
      <c r="A17" s="65">
        <f t="shared" si="0"/>
        <v>4</v>
      </c>
      <c r="B17" s="186">
        <f>IFERROR(ACCUEIL!C15," ")</f>
        <v>0</v>
      </c>
      <c r="C17" s="297"/>
      <c r="D17" s="297"/>
      <c r="E17" s="297"/>
      <c r="F17" s="297"/>
      <c r="G17" s="297"/>
      <c r="H17" s="284"/>
      <c r="I17" s="259"/>
      <c r="J17" s="264"/>
      <c r="K17" s="269"/>
      <c r="L17" s="274"/>
      <c r="M17" s="284"/>
      <c r="N17" s="259"/>
      <c r="O17" s="292"/>
      <c r="P17" s="269"/>
      <c r="Q17" s="279"/>
      <c r="R17" s="113">
        <f t="shared" si="1"/>
        <v>0</v>
      </c>
      <c r="S17" s="217"/>
      <c r="T17" s="303" t="s">
        <v>71</v>
      </c>
      <c r="U17" s="287" t="s">
        <v>140</v>
      </c>
      <c r="V17" s="287" t="s">
        <v>125</v>
      </c>
      <c r="W17" s="288">
        <v>25</v>
      </c>
    </row>
    <row r="18" spans="1:23" ht="17.25" x14ac:dyDescent="0.3">
      <c r="A18" s="65">
        <f t="shared" si="0"/>
        <v>5</v>
      </c>
      <c r="B18" s="186">
        <f>IFERROR(ACCUEIL!C16," ")</f>
        <v>0</v>
      </c>
      <c r="C18" s="297"/>
      <c r="D18" s="297"/>
      <c r="E18" s="297"/>
      <c r="F18" s="297"/>
      <c r="G18" s="297"/>
      <c r="H18" s="284"/>
      <c r="I18" s="259"/>
      <c r="J18" s="264"/>
      <c r="K18" s="269"/>
      <c r="L18" s="274"/>
      <c r="M18" s="284"/>
      <c r="N18" s="259"/>
      <c r="O18" s="292"/>
      <c r="P18" s="269"/>
      <c r="Q18" s="279"/>
      <c r="R18" s="113">
        <f t="shared" si="1"/>
        <v>0</v>
      </c>
      <c r="S18" s="217"/>
      <c r="T18" s="299" t="s">
        <v>72</v>
      </c>
      <c r="U18" s="260" t="s">
        <v>141</v>
      </c>
      <c r="V18" s="260" t="s">
        <v>126</v>
      </c>
      <c r="W18" s="261">
        <v>25</v>
      </c>
    </row>
    <row r="19" spans="1:23" ht="17.25" x14ac:dyDescent="0.3">
      <c r="A19" s="65">
        <f t="shared" si="0"/>
        <v>6</v>
      </c>
      <c r="B19" s="186">
        <f>IFERROR(ACCUEIL!C17," ")</f>
        <v>0</v>
      </c>
      <c r="C19" s="297"/>
      <c r="D19" s="297"/>
      <c r="E19" s="297"/>
      <c r="F19" s="297"/>
      <c r="G19" s="297"/>
      <c r="H19" s="284"/>
      <c r="I19" s="259"/>
      <c r="J19" s="264"/>
      <c r="K19" s="269"/>
      <c r="L19" s="274"/>
      <c r="M19" s="284"/>
      <c r="N19" s="259"/>
      <c r="O19" s="292"/>
      <c r="P19" s="269"/>
      <c r="Q19" s="279"/>
      <c r="R19" s="113">
        <f t="shared" si="1"/>
        <v>0</v>
      </c>
      <c r="S19" s="217"/>
      <c r="T19" s="304" t="s">
        <v>73</v>
      </c>
      <c r="U19" s="293" t="s">
        <v>142</v>
      </c>
      <c r="V19" s="293" t="s">
        <v>127</v>
      </c>
      <c r="W19" s="294">
        <v>28</v>
      </c>
    </row>
    <row r="20" spans="1:23" ht="17.25" x14ac:dyDescent="0.3">
      <c r="A20" s="65">
        <f t="shared" si="0"/>
        <v>7</v>
      </c>
      <c r="B20" s="186">
        <f>IFERROR(ACCUEIL!C18," ")</f>
        <v>0</v>
      </c>
      <c r="C20" s="297"/>
      <c r="D20" s="297"/>
      <c r="E20" s="297"/>
      <c r="F20" s="297"/>
      <c r="G20" s="297"/>
      <c r="H20" s="284"/>
      <c r="I20" s="259"/>
      <c r="J20" s="264"/>
      <c r="K20" s="269"/>
      <c r="L20" s="274"/>
      <c r="M20" s="284"/>
      <c r="N20" s="259"/>
      <c r="O20" s="292"/>
      <c r="P20" s="269"/>
      <c r="Q20" s="279"/>
      <c r="R20" s="113">
        <f t="shared" si="1"/>
        <v>0</v>
      </c>
      <c r="S20" s="217"/>
      <c r="T20" s="301" t="s">
        <v>74</v>
      </c>
      <c r="U20" s="270" t="s">
        <v>143</v>
      </c>
      <c r="V20" s="270" t="s">
        <v>128</v>
      </c>
      <c r="W20" s="271">
        <v>36</v>
      </c>
    </row>
    <row r="21" spans="1:23" ht="17.25" x14ac:dyDescent="0.3">
      <c r="A21" s="65">
        <f t="shared" si="0"/>
        <v>8</v>
      </c>
      <c r="B21" s="186">
        <f>IFERROR(ACCUEIL!C19," ")</f>
        <v>0</v>
      </c>
      <c r="C21" s="297"/>
      <c r="D21" s="297"/>
      <c r="E21" s="297"/>
      <c r="F21" s="297"/>
      <c r="G21" s="297"/>
      <c r="H21" s="284"/>
      <c r="I21" s="259"/>
      <c r="J21" s="264"/>
      <c r="K21" s="269"/>
      <c r="L21" s="274"/>
      <c r="M21" s="284"/>
      <c r="N21" s="259"/>
      <c r="O21" s="292"/>
      <c r="P21" s="269"/>
      <c r="Q21" s="279"/>
      <c r="R21" s="113">
        <f t="shared" si="1"/>
        <v>0</v>
      </c>
      <c r="S21" s="217"/>
      <c r="T21" s="305" t="s">
        <v>75</v>
      </c>
      <c r="U21" s="280" t="s">
        <v>144</v>
      </c>
      <c r="V21" s="280" t="s">
        <v>125</v>
      </c>
      <c r="W21" s="281">
        <v>32</v>
      </c>
    </row>
    <row r="22" spans="1:23" ht="17.25" x14ac:dyDescent="0.3">
      <c r="A22" s="65">
        <f t="shared" si="0"/>
        <v>9</v>
      </c>
      <c r="B22" s="186">
        <f>IFERROR(ACCUEIL!C20," ")</f>
        <v>0</v>
      </c>
      <c r="C22" s="297"/>
      <c r="D22" s="297"/>
      <c r="E22" s="297"/>
      <c r="F22" s="297"/>
      <c r="G22" s="297"/>
      <c r="H22" s="284"/>
      <c r="I22" s="259"/>
      <c r="J22" s="264"/>
      <c r="K22" s="269"/>
      <c r="L22" s="274"/>
      <c r="M22" s="284"/>
      <c r="N22" s="259"/>
      <c r="O22" s="292"/>
      <c r="P22" s="269"/>
      <c r="Q22" s="279"/>
      <c r="R22" s="113">
        <f t="shared" si="1"/>
        <v>0</v>
      </c>
      <c r="S22" s="217"/>
      <c r="T22" s="207"/>
    </row>
    <row r="23" spans="1:23" ht="17.25" x14ac:dyDescent="0.3">
      <c r="A23" s="65">
        <f t="shared" si="0"/>
        <v>10</v>
      </c>
      <c r="B23" s="186">
        <f>IFERROR(ACCUEIL!C21," ")</f>
        <v>0</v>
      </c>
      <c r="C23" s="297"/>
      <c r="D23" s="297"/>
      <c r="E23" s="297"/>
      <c r="F23" s="297"/>
      <c r="G23" s="297"/>
      <c r="H23" s="284"/>
      <c r="I23" s="259"/>
      <c r="J23" s="264"/>
      <c r="K23" s="269"/>
      <c r="L23" s="274"/>
      <c r="M23" s="284"/>
      <c r="N23" s="259"/>
      <c r="O23" s="292"/>
      <c r="P23" s="269"/>
      <c r="Q23" s="279"/>
      <c r="R23" s="113">
        <f t="shared" si="1"/>
        <v>0</v>
      </c>
      <c r="S23" s="217"/>
      <c r="T23" s="63"/>
      <c r="U23" s="234"/>
      <c r="V23" s="234"/>
      <c r="W23" s="256"/>
    </row>
    <row r="24" spans="1:23" ht="17.25" x14ac:dyDescent="0.3">
      <c r="A24" s="65">
        <f t="shared" si="0"/>
        <v>11</v>
      </c>
      <c r="B24" s="186">
        <f>IFERROR(ACCUEIL!C22," ")</f>
        <v>0</v>
      </c>
      <c r="C24" s="297"/>
      <c r="D24" s="297"/>
      <c r="E24" s="297"/>
      <c r="F24" s="297"/>
      <c r="G24" s="297"/>
      <c r="H24" s="284"/>
      <c r="I24" s="259"/>
      <c r="J24" s="264"/>
      <c r="K24" s="269"/>
      <c r="L24" s="274"/>
      <c r="M24" s="284"/>
      <c r="N24" s="259"/>
      <c r="O24" s="292"/>
      <c r="P24" s="269"/>
      <c r="Q24" s="279"/>
      <c r="R24" s="113">
        <f t="shared" si="1"/>
        <v>0</v>
      </c>
      <c r="S24" s="217"/>
      <c r="T24" s="63"/>
    </row>
    <row r="25" spans="1:23" ht="17.25" x14ac:dyDescent="0.3">
      <c r="A25" s="65">
        <f t="shared" si="0"/>
        <v>12</v>
      </c>
      <c r="B25" s="186">
        <f>IFERROR(ACCUEIL!C23," ")</f>
        <v>0</v>
      </c>
      <c r="C25" s="297"/>
      <c r="D25" s="297"/>
      <c r="E25" s="297"/>
      <c r="F25" s="297"/>
      <c r="G25" s="297"/>
      <c r="H25" s="284"/>
      <c r="I25" s="259"/>
      <c r="J25" s="264"/>
      <c r="K25" s="269"/>
      <c r="L25" s="274"/>
      <c r="M25" s="284"/>
      <c r="N25" s="259"/>
      <c r="O25" s="292"/>
      <c r="P25" s="269"/>
      <c r="Q25" s="279"/>
      <c r="R25" s="113">
        <f t="shared" si="1"/>
        <v>0</v>
      </c>
      <c r="S25" s="217"/>
      <c r="T25" s="63"/>
    </row>
    <row r="26" spans="1:23" ht="17.25" x14ac:dyDescent="0.3">
      <c r="A26" s="65">
        <f t="shared" si="0"/>
        <v>13</v>
      </c>
      <c r="B26" s="186">
        <f>IFERROR(ACCUEIL!C24," ")</f>
        <v>0</v>
      </c>
      <c r="C26" s="297"/>
      <c r="D26" s="297"/>
      <c r="E26" s="297"/>
      <c r="F26" s="297"/>
      <c r="G26" s="297"/>
      <c r="H26" s="284"/>
      <c r="I26" s="259"/>
      <c r="J26" s="264"/>
      <c r="K26" s="269"/>
      <c r="L26" s="274"/>
      <c r="M26" s="284"/>
      <c r="N26" s="259"/>
      <c r="O26" s="292"/>
      <c r="P26" s="269"/>
      <c r="Q26" s="279"/>
      <c r="R26" s="113">
        <f t="shared" si="1"/>
        <v>0</v>
      </c>
      <c r="S26" s="217"/>
      <c r="T26" s="63"/>
    </row>
    <row r="27" spans="1:23" ht="17.25" x14ac:dyDescent="0.3">
      <c r="A27" s="65">
        <f t="shared" si="0"/>
        <v>14</v>
      </c>
      <c r="B27" s="186">
        <f>IFERROR(ACCUEIL!C25," ")</f>
        <v>0</v>
      </c>
      <c r="C27" s="297"/>
      <c r="D27" s="297"/>
      <c r="E27" s="297"/>
      <c r="F27" s="297"/>
      <c r="G27" s="297"/>
      <c r="H27" s="284"/>
      <c r="I27" s="259"/>
      <c r="J27" s="264"/>
      <c r="K27" s="269"/>
      <c r="L27" s="274"/>
      <c r="M27" s="284"/>
      <c r="N27" s="259"/>
      <c r="O27" s="292"/>
      <c r="P27" s="269"/>
      <c r="Q27" s="279"/>
      <c r="R27" s="113">
        <f t="shared" si="1"/>
        <v>0</v>
      </c>
      <c r="S27" s="217"/>
      <c r="T27" s="63"/>
    </row>
    <row r="28" spans="1:23" ht="17.25" x14ac:dyDescent="0.3">
      <c r="A28" s="65">
        <f t="shared" si="0"/>
        <v>15</v>
      </c>
      <c r="B28" s="186">
        <f>IFERROR(ACCUEIL!C26," ")</f>
        <v>0</v>
      </c>
      <c r="C28" s="297"/>
      <c r="D28" s="297"/>
      <c r="E28" s="297"/>
      <c r="F28" s="297"/>
      <c r="G28" s="297"/>
      <c r="H28" s="284"/>
      <c r="I28" s="259"/>
      <c r="J28" s="264"/>
      <c r="K28" s="269"/>
      <c r="L28" s="274"/>
      <c r="M28" s="284"/>
      <c r="N28" s="259"/>
      <c r="O28" s="292"/>
      <c r="P28" s="269"/>
      <c r="Q28" s="279"/>
      <c r="R28" s="113">
        <f t="shared" si="1"/>
        <v>0</v>
      </c>
      <c r="S28" s="217"/>
      <c r="T28" s="63"/>
    </row>
    <row r="29" spans="1:23" ht="24" customHeight="1" x14ac:dyDescent="0.3">
      <c r="A29" s="357" t="s">
        <v>93</v>
      </c>
      <c r="B29" s="327"/>
      <c r="C29" s="115">
        <f t="shared" ref="C29:R29" si="2">SUM(C14:C28)</f>
        <v>0</v>
      </c>
      <c r="D29" s="115">
        <f>SUM(D14:D28)</f>
        <v>0</v>
      </c>
      <c r="E29" s="115">
        <f t="shared" si="2"/>
        <v>0</v>
      </c>
      <c r="F29" s="115">
        <f t="shared" si="2"/>
        <v>0</v>
      </c>
      <c r="G29" s="115">
        <f t="shared" si="2"/>
        <v>0</v>
      </c>
      <c r="H29" s="115">
        <f t="shared" si="2"/>
        <v>0</v>
      </c>
      <c r="I29" s="115">
        <f t="shared" si="2"/>
        <v>0</v>
      </c>
      <c r="J29" s="115">
        <f t="shared" si="2"/>
        <v>0</v>
      </c>
      <c r="K29" s="115">
        <f t="shared" si="2"/>
        <v>0</v>
      </c>
      <c r="L29" s="115">
        <f t="shared" si="2"/>
        <v>0</v>
      </c>
      <c r="M29" s="115">
        <f t="shared" si="2"/>
        <v>0</v>
      </c>
      <c r="N29" s="115">
        <f t="shared" si="2"/>
        <v>0</v>
      </c>
      <c r="O29" s="115">
        <f t="shared" si="2"/>
        <v>0</v>
      </c>
      <c r="P29" s="289">
        <f t="shared" si="2"/>
        <v>0</v>
      </c>
      <c r="Q29" s="115">
        <f t="shared" si="2"/>
        <v>0</v>
      </c>
      <c r="R29" s="114">
        <f t="shared" si="2"/>
        <v>0</v>
      </c>
      <c r="S29" s="218"/>
      <c r="T29" s="63"/>
    </row>
    <row r="30" spans="1:23" ht="16.5" x14ac:dyDescent="0.3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</row>
    <row r="31" spans="1:23" ht="16.5" x14ac:dyDescent="0.3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</row>
    <row r="32" spans="1:23" ht="16.5" x14ac:dyDescent="0.3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</row>
    <row r="33" spans="1:20" ht="16.5" x14ac:dyDescent="0.3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</row>
    <row r="34" spans="1:20" ht="16.5" x14ac:dyDescent="0.3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</row>
  </sheetData>
  <mergeCells count="12">
    <mergeCell ref="A29:B29"/>
    <mergeCell ref="A12:G12"/>
    <mergeCell ref="A13:B13"/>
    <mergeCell ref="C1:I2"/>
    <mergeCell ref="H11:L11"/>
    <mergeCell ref="M11:Q11"/>
    <mergeCell ref="A10:R10"/>
    <mergeCell ref="R11:R13"/>
    <mergeCell ref="C4:F4"/>
    <mergeCell ref="C5:F5"/>
    <mergeCell ref="C6:F6"/>
    <mergeCell ref="C7:F7"/>
  </mergeCells>
  <pageMargins left="0.11811023622047245" right="0.11811023622047245" top="0.10416666666666667" bottom="0.23622047244094491" header="0.31496062992125984" footer="0.31496062992125984"/>
  <pageSetup paperSize="9" orientation="landscape" r:id="rId1"/>
  <ignoredErrors>
    <ignoredError sqref="C29:D29 E29:P2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C448E-7BE9-4FF4-B3C2-692198B74C32}">
  <dimension ref="A1:W34"/>
  <sheetViews>
    <sheetView showWhiteSpace="0" zoomScaleNormal="100" workbookViewId="0">
      <selection activeCell="B7" sqref="B7"/>
    </sheetView>
  </sheetViews>
  <sheetFormatPr baseColWidth="10" defaultRowHeight="15" x14ac:dyDescent="0.25"/>
  <cols>
    <col min="1" max="1" width="5.28515625" customWidth="1"/>
    <col min="2" max="2" width="24.7109375" customWidth="1"/>
    <col min="3" max="3" width="10.28515625" customWidth="1"/>
    <col min="4" max="4" width="10" customWidth="1"/>
    <col min="5" max="5" width="10.5703125" customWidth="1"/>
    <col min="6" max="6" width="9.28515625" customWidth="1"/>
    <col min="7" max="7" width="9.140625" customWidth="1"/>
    <col min="8" max="10" width="5" customWidth="1"/>
    <col min="11" max="11" width="5.42578125" customWidth="1"/>
    <col min="12" max="12" width="5" bestFit="1" customWidth="1"/>
    <col min="13" max="15" width="5.140625" customWidth="1"/>
    <col min="16" max="16" width="5.28515625" customWidth="1"/>
    <col min="17" max="17" width="5.5703125" customWidth="1"/>
    <col min="19" max="19" width="3.7109375" customWidth="1"/>
    <col min="21" max="21" width="26.85546875" customWidth="1"/>
    <col min="22" max="22" width="13.28515625" customWidth="1"/>
  </cols>
  <sheetData>
    <row r="1" spans="1:23" ht="15" customHeight="1" x14ac:dyDescent="0.3">
      <c r="B1" s="230"/>
      <c r="C1" s="361" t="s">
        <v>65</v>
      </c>
      <c r="D1" s="361"/>
      <c r="E1" s="361"/>
      <c r="F1" s="361"/>
      <c r="G1" s="361"/>
      <c r="H1" s="361"/>
      <c r="I1" s="361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</row>
    <row r="2" spans="1:23" ht="15" customHeight="1" x14ac:dyDescent="0.3">
      <c r="A2" s="229"/>
      <c r="B2" s="230"/>
      <c r="C2" s="361"/>
      <c r="D2" s="361"/>
      <c r="E2" s="361"/>
      <c r="F2" s="361"/>
      <c r="G2" s="361"/>
      <c r="H2" s="361"/>
      <c r="I2" s="361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</row>
    <row r="3" spans="1:23" ht="27" customHeight="1" x14ac:dyDescent="0.3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</row>
    <row r="4" spans="1:23" ht="19.5" customHeight="1" x14ac:dyDescent="0.3">
      <c r="A4" s="63"/>
      <c r="B4" s="168" t="s">
        <v>0</v>
      </c>
      <c r="C4" s="354">
        <f>ACCUEIL!D5</f>
        <v>0</v>
      </c>
      <c r="D4" s="354"/>
      <c r="E4" s="354"/>
      <c r="F4" s="354"/>
      <c r="G4" s="173"/>
      <c r="H4" s="66" t="s">
        <v>2</v>
      </c>
      <c r="I4" s="66"/>
      <c r="J4" s="66"/>
      <c r="K4" s="195">
        <f>ACCUEIL!K5</f>
        <v>0</v>
      </c>
      <c r="L4" s="63"/>
      <c r="M4" s="63"/>
      <c r="N4" s="63"/>
      <c r="O4" s="63"/>
      <c r="P4" s="63"/>
      <c r="Q4" s="63"/>
      <c r="R4" s="63"/>
      <c r="S4" s="63"/>
      <c r="T4" s="63"/>
    </row>
    <row r="5" spans="1:23" ht="21.75" customHeight="1" x14ac:dyDescent="0.3">
      <c r="A5" s="63"/>
      <c r="B5" s="170" t="s">
        <v>159</v>
      </c>
      <c r="C5" s="355">
        <f>ACCUEIL!D6</f>
        <v>0</v>
      </c>
      <c r="D5" s="355"/>
      <c r="E5" s="355"/>
      <c r="F5" s="355"/>
      <c r="G5" s="171"/>
      <c r="H5" s="171"/>
      <c r="I5" s="67"/>
      <c r="J5" s="67"/>
      <c r="K5" s="71"/>
      <c r="L5" s="63"/>
      <c r="M5" s="63"/>
      <c r="N5" s="63"/>
      <c r="O5" s="63"/>
      <c r="P5" s="104"/>
      <c r="Q5" s="63"/>
      <c r="R5" s="63"/>
      <c r="S5" s="63"/>
      <c r="T5" s="63"/>
    </row>
    <row r="6" spans="1:23" ht="16.5" x14ac:dyDescent="0.3">
      <c r="A6" s="67"/>
      <c r="B6" s="170" t="s">
        <v>24</v>
      </c>
      <c r="C6" s="355">
        <f>ACCUEIL!D7</f>
        <v>0</v>
      </c>
      <c r="D6" s="355"/>
      <c r="E6" s="355"/>
      <c r="F6" s="355"/>
      <c r="G6" s="171"/>
      <c r="H6" s="171"/>
      <c r="I6" s="67"/>
      <c r="J6" s="67"/>
      <c r="K6" s="71"/>
      <c r="L6" s="67"/>
      <c r="M6" s="67"/>
      <c r="N6" s="67"/>
      <c r="O6" s="67"/>
      <c r="P6" s="67"/>
      <c r="Q6" s="67"/>
      <c r="R6" s="67"/>
      <c r="S6" s="67"/>
      <c r="T6" s="63"/>
    </row>
    <row r="7" spans="1:23" ht="16.5" x14ac:dyDescent="0.3">
      <c r="A7" s="67"/>
      <c r="B7" s="172" t="s">
        <v>158</v>
      </c>
      <c r="C7" s="356">
        <f>ACCUEIL!D8</f>
        <v>0</v>
      </c>
      <c r="D7" s="356"/>
      <c r="E7" s="356"/>
      <c r="F7" s="356"/>
      <c r="G7" s="125"/>
      <c r="H7" s="125"/>
      <c r="I7" s="125"/>
      <c r="J7" s="125"/>
      <c r="K7" s="128"/>
      <c r="L7" s="67"/>
      <c r="M7" s="67"/>
      <c r="N7" s="67"/>
      <c r="O7" s="67"/>
      <c r="P7" s="67"/>
      <c r="Q7" s="67"/>
      <c r="R7" s="67"/>
      <c r="S7" s="67"/>
      <c r="T7" s="63"/>
    </row>
    <row r="8" spans="1:23" ht="16.5" x14ac:dyDescent="0.3">
      <c r="A8" s="309" t="s">
        <v>152</v>
      </c>
      <c r="B8" s="309"/>
      <c r="C8" s="310"/>
      <c r="D8" s="310"/>
      <c r="E8" s="310"/>
      <c r="F8" s="309"/>
      <c r="G8" s="309"/>
      <c r="H8" s="311"/>
      <c r="I8" s="311"/>
      <c r="J8" s="67"/>
      <c r="K8" s="67"/>
      <c r="L8" s="67"/>
      <c r="M8" s="67"/>
      <c r="N8" s="67"/>
      <c r="O8" s="67"/>
      <c r="P8" s="67"/>
      <c r="Q8" s="67"/>
      <c r="R8" s="67"/>
      <c r="S8" s="67"/>
      <c r="T8" s="63"/>
    </row>
    <row r="9" spans="1:23" ht="3.75" customHeight="1" thickBot="1" x14ac:dyDescent="0.3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spans="1:23" ht="17.25" customHeight="1" thickBot="1" x14ac:dyDescent="0.35">
      <c r="A10" s="348" t="s">
        <v>76</v>
      </c>
      <c r="B10" s="349"/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50"/>
      <c r="S10" s="219"/>
      <c r="T10" s="63"/>
    </row>
    <row r="11" spans="1:23" ht="45.75" customHeight="1" x14ac:dyDescent="0.3">
      <c r="A11" s="306" t="s">
        <v>1</v>
      </c>
      <c r="B11" s="306" t="s">
        <v>154</v>
      </c>
      <c r="C11" s="295" t="s">
        <v>78</v>
      </c>
      <c r="D11" s="295" t="s">
        <v>79</v>
      </c>
      <c r="E11" s="295" t="s">
        <v>80</v>
      </c>
      <c r="F11" s="295" t="s">
        <v>81</v>
      </c>
      <c r="G11" s="295" t="s">
        <v>82</v>
      </c>
      <c r="H11" s="346" t="s">
        <v>123</v>
      </c>
      <c r="I11" s="347"/>
      <c r="J11" s="347"/>
      <c r="K11" s="347"/>
      <c r="L11" s="362"/>
      <c r="M11" s="346" t="s">
        <v>124</v>
      </c>
      <c r="N11" s="347"/>
      <c r="O11" s="347"/>
      <c r="P11" s="347"/>
      <c r="Q11" s="347"/>
      <c r="R11" s="351" t="s">
        <v>118</v>
      </c>
      <c r="S11" s="215"/>
      <c r="T11" s="63"/>
    </row>
    <row r="12" spans="1:23" ht="16.5" x14ac:dyDescent="0.3">
      <c r="A12" s="358"/>
      <c r="B12" s="359"/>
      <c r="C12" s="359"/>
      <c r="D12" s="359"/>
      <c r="E12" s="359"/>
      <c r="F12" s="359"/>
      <c r="G12" s="360"/>
      <c r="H12" s="282" t="s">
        <v>66</v>
      </c>
      <c r="I12" s="257" t="s">
        <v>67</v>
      </c>
      <c r="J12" s="262" t="s">
        <v>68</v>
      </c>
      <c r="K12" s="267" t="s">
        <v>69</v>
      </c>
      <c r="L12" s="272" t="s">
        <v>70</v>
      </c>
      <c r="M12" s="282" t="s">
        <v>71</v>
      </c>
      <c r="N12" s="257" t="s">
        <v>72</v>
      </c>
      <c r="O12" s="290" t="s">
        <v>73</v>
      </c>
      <c r="P12" s="267" t="s">
        <v>74</v>
      </c>
      <c r="Q12" s="277" t="s">
        <v>75</v>
      </c>
      <c r="R12" s="352"/>
      <c r="S12" s="216"/>
      <c r="T12" s="298" t="s">
        <v>66</v>
      </c>
      <c r="U12" s="285" t="s">
        <v>135</v>
      </c>
      <c r="V12" s="285" t="s">
        <v>119</v>
      </c>
      <c r="W12" s="286">
        <v>15</v>
      </c>
    </row>
    <row r="13" spans="1:23" ht="19.5" customHeight="1" x14ac:dyDescent="0.3">
      <c r="A13" s="358" t="s">
        <v>77</v>
      </c>
      <c r="B13" s="360"/>
      <c r="C13" s="296">
        <v>12</v>
      </c>
      <c r="D13" s="296">
        <v>17</v>
      </c>
      <c r="E13" s="296">
        <v>5</v>
      </c>
      <c r="F13" s="296">
        <v>5</v>
      </c>
      <c r="G13" s="296">
        <v>15</v>
      </c>
      <c r="H13" s="283">
        <v>15</v>
      </c>
      <c r="I13" s="258">
        <v>15</v>
      </c>
      <c r="J13" s="263">
        <v>25</v>
      </c>
      <c r="K13" s="268">
        <v>15</v>
      </c>
      <c r="L13" s="273">
        <v>18</v>
      </c>
      <c r="M13" s="283">
        <v>25</v>
      </c>
      <c r="N13" s="258">
        <v>25</v>
      </c>
      <c r="O13" s="291">
        <v>28</v>
      </c>
      <c r="P13" s="268">
        <v>36</v>
      </c>
      <c r="Q13" s="278">
        <v>32</v>
      </c>
      <c r="R13" s="353"/>
      <c r="S13" s="216"/>
      <c r="T13" s="299" t="s">
        <v>67</v>
      </c>
      <c r="U13" s="260" t="s">
        <v>136</v>
      </c>
      <c r="V13" s="260" t="s">
        <v>119</v>
      </c>
      <c r="W13" s="261">
        <v>15</v>
      </c>
    </row>
    <row r="14" spans="1:23" ht="17.25" x14ac:dyDescent="0.3">
      <c r="A14" s="65">
        <v>1</v>
      </c>
      <c r="B14" s="186">
        <f>IFERROR(ACCUEIL!C12," ")</f>
        <v>0</v>
      </c>
      <c r="C14" s="297"/>
      <c r="D14" s="297"/>
      <c r="E14" s="297"/>
      <c r="F14" s="297"/>
      <c r="G14" s="297"/>
      <c r="H14" s="284"/>
      <c r="I14" s="259"/>
      <c r="J14" s="264"/>
      <c r="K14" s="269"/>
      <c r="L14" s="274"/>
      <c r="M14" s="284"/>
      <c r="N14" s="259"/>
      <c r="O14" s="292"/>
      <c r="P14" s="269"/>
      <c r="Q14" s="279"/>
      <c r="R14" s="113">
        <f>SUM($C$13*C14)+($D$13*D14)+($E$13*E14)+($F$13*F14)+($G$13*G14)+($H$13*H14)+($I$13*I14)+($J$13*J14)+($K$13*K14)+($L$13*L14)+($M$13*M14)+($N$13*N14)+($O$13*O14)+($P$13*P14)+($Q$13*Q14)</f>
        <v>0</v>
      </c>
      <c r="S14" s="217"/>
      <c r="T14" s="300" t="s">
        <v>68</v>
      </c>
      <c r="U14" s="265" t="s">
        <v>138</v>
      </c>
      <c r="V14" s="265" t="s">
        <v>120</v>
      </c>
      <c r="W14" s="266">
        <v>25</v>
      </c>
    </row>
    <row r="15" spans="1:23" ht="17.25" x14ac:dyDescent="0.3">
      <c r="A15" s="65">
        <f>A14+1</f>
        <v>2</v>
      </c>
      <c r="B15" s="186">
        <f>IFERROR(ACCUEIL!C13," ")</f>
        <v>0</v>
      </c>
      <c r="C15" s="297"/>
      <c r="D15" s="297"/>
      <c r="E15" s="297"/>
      <c r="F15" s="297"/>
      <c r="G15" s="297"/>
      <c r="H15" s="284"/>
      <c r="I15" s="259"/>
      <c r="J15" s="264"/>
      <c r="K15" s="269"/>
      <c r="L15" s="274"/>
      <c r="M15" s="284"/>
      <c r="N15" s="259"/>
      <c r="O15" s="292"/>
      <c r="P15" s="269"/>
      <c r="Q15" s="279"/>
      <c r="R15" s="113">
        <f>SUM($C$13*C15)+($D$13*D15)+($E$13*E15)+($F$13*F15)+($G$13*G15)+($H$13*H15)+($I$13*I15)+($J$13*J15)+($K$13*K15)+($L$13*L15)+($M$13*M15)+($N$13*N15)+($O$13*O15)+($P$13*P15)+($Q$13*Q15)</f>
        <v>0</v>
      </c>
      <c r="S15" s="217"/>
      <c r="T15" s="301" t="s">
        <v>69</v>
      </c>
      <c r="U15" s="270" t="s">
        <v>137</v>
      </c>
      <c r="V15" s="270" t="s">
        <v>122</v>
      </c>
      <c r="W15" s="271">
        <v>15</v>
      </c>
    </row>
    <row r="16" spans="1:23" ht="17.25" x14ac:dyDescent="0.3">
      <c r="A16" s="65">
        <f t="shared" ref="A16:A28" si="0">A15+1</f>
        <v>3</v>
      </c>
      <c r="B16" s="186">
        <f>IFERROR(ACCUEIL!C14," ")</f>
        <v>0</v>
      </c>
      <c r="C16" s="297"/>
      <c r="D16" s="297"/>
      <c r="E16" s="297"/>
      <c r="F16" s="297"/>
      <c r="G16" s="297"/>
      <c r="H16" s="284"/>
      <c r="I16" s="259"/>
      <c r="J16" s="264"/>
      <c r="K16" s="269"/>
      <c r="L16" s="274"/>
      <c r="M16" s="284"/>
      <c r="N16" s="259"/>
      <c r="O16" s="292"/>
      <c r="P16" s="269"/>
      <c r="Q16" s="279"/>
      <c r="R16" s="113">
        <f t="shared" ref="R16:R28" si="1">SUM($C$13*C16)+($D$13*D16)+($E$13*E16)+($F$13*F16)+($G$13*G16)+($H$13*H16)+($I$13*I16)+($J$13*J16)+($K$13*K16)+($L$13*L16)+($M$13*M16)+($N$13*N16)+($O$13*O16)+($P$13*P16)+($Q$13*Q16)</f>
        <v>0</v>
      </c>
      <c r="S16" s="217"/>
      <c r="T16" s="302" t="s">
        <v>70</v>
      </c>
      <c r="U16" s="275" t="s">
        <v>139</v>
      </c>
      <c r="V16" s="275" t="s">
        <v>121</v>
      </c>
      <c r="W16" s="276">
        <v>18</v>
      </c>
    </row>
    <row r="17" spans="1:23" ht="17.25" x14ac:dyDescent="0.3">
      <c r="A17" s="65">
        <f t="shared" si="0"/>
        <v>4</v>
      </c>
      <c r="B17" s="186">
        <f>IFERROR(ACCUEIL!C15," ")</f>
        <v>0</v>
      </c>
      <c r="C17" s="297"/>
      <c r="D17" s="297"/>
      <c r="E17" s="297"/>
      <c r="F17" s="297"/>
      <c r="G17" s="297"/>
      <c r="H17" s="284"/>
      <c r="I17" s="259"/>
      <c r="J17" s="264"/>
      <c r="K17" s="269"/>
      <c r="L17" s="274"/>
      <c r="M17" s="284"/>
      <c r="N17" s="259"/>
      <c r="O17" s="292"/>
      <c r="P17" s="269"/>
      <c r="Q17" s="279"/>
      <c r="R17" s="113">
        <f t="shared" si="1"/>
        <v>0</v>
      </c>
      <c r="S17" s="217"/>
      <c r="T17" s="303" t="s">
        <v>71</v>
      </c>
      <c r="U17" s="287" t="s">
        <v>140</v>
      </c>
      <c r="V17" s="287" t="s">
        <v>125</v>
      </c>
      <c r="W17" s="288">
        <v>25</v>
      </c>
    </row>
    <row r="18" spans="1:23" ht="17.25" x14ac:dyDescent="0.3">
      <c r="A18" s="65">
        <f t="shared" si="0"/>
        <v>5</v>
      </c>
      <c r="B18" s="186">
        <f>IFERROR(ACCUEIL!C16," ")</f>
        <v>0</v>
      </c>
      <c r="C18" s="297"/>
      <c r="D18" s="297"/>
      <c r="E18" s="297"/>
      <c r="F18" s="297"/>
      <c r="G18" s="297"/>
      <c r="H18" s="284"/>
      <c r="I18" s="259"/>
      <c r="J18" s="264"/>
      <c r="K18" s="269"/>
      <c r="L18" s="274"/>
      <c r="M18" s="284"/>
      <c r="N18" s="259"/>
      <c r="O18" s="292"/>
      <c r="P18" s="269"/>
      <c r="Q18" s="279"/>
      <c r="R18" s="113">
        <f t="shared" si="1"/>
        <v>0</v>
      </c>
      <c r="S18" s="217"/>
      <c r="T18" s="299" t="s">
        <v>72</v>
      </c>
      <c r="U18" s="260" t="s">
        <v>141</v>
      </c>
      <c r="V18" s="260" t="s">
        <v>126</v>
      </c>
      <c r="W18" s="261">
        <v>25</v>
      </c>
    </row>
    <row r="19" spans="1:23" ht="17.25" x14ac:dyDescent="0.3">
      <c r="A19" s="65">
        <f t="shared" si="0"/>
        <v>6</v>
      </c>
      <c r="B19" s="186">
        <f>IFERROR(ACCUEIL!C17," ")</f>
        <v>0</v>
      </c>
      <c r="C19" s="297"/>
      <c r="D19" s="297"/>
      <c r="E19" s="297"/>
      <c r="F19" s="297"/>
      <c r="G19" s="297"/>
      <c r="H19" s="284"/>
      <c r="I19" s="259"/>
      <c r="J19" s="264"/>
      <c r="K19" s="269"/>
      <c r="L19" s="274"/>
      <c r="M19" s="284"/>
      <c r="N19" s="259"/>
      <c r="O19" s="292"/>
      <c r="P19" s="269"/>
      <c r="Q19" s="279"/>
      <c r="R19" s="113">
        <f t="shared" si="1"/>
        <v>0</v>
      </c>
      <c r="S19" s="217"/>
      <c r="T19" s="304" t="s">
        <v>73</v>
      </c>
      <c r="U19" s="293" t="s">
        <v>142</v>
      </c>
      <c r="V19" s="293" t="s">
        <v>127</v>
      </c>
      <c r="W19" s="294">
        <v>28</v>
      </c>
    </row>
    <row r="20" spans="1:23" ht="17.25" x14ac:dyDescent="0.3">
      <c r="A20" s="65">
        <f t="shared" si="0"/>
        <v>7</v>
      </c>
      <c r="B20" s="186">
        <f>IFERROR(ACCUEIL!C18," ")</f>
        <v>0</v>
      </c>
      <c r="C20" s="297"/>
      <c r="D20" s="297"/>
      <c r="E20" s="297"/>
      <c r="F20" s="297"/>
      <c r="G20" s="297"/>
      <c r="H20" s="284"/>
      <c r="I20" s="259"/>
      <c r="J20" s="264"/>
      <c r="K20" s="269"/>
      <c r="L20" s="274"/>
      <c r="M20" s="284"/>
      <c r="N20" s="259"/>
      <c r="O20" s="292"/>
      <c r="P20" s="269"/>
      <c r="Q20" s="279"/>
      <c r="R20" s="113">
        <f t="shared" si="1"/>
        <v>0</v>
      </c>
      <c r="S20" s="217"/>
      <c r="T20" s="301" t="s">
        <v>74</v>
      </c>
      <c r="U20" s="270" t="s">
        <v>143</v>
      </c>
      <c r="V20" s="270" t="s">
        <v>128</v>
      </c>
      <c r="W20" s="271">
        <v>36</v>
      </c>
    </row>
    <row r="21" spans="1:23" ht="17.25" x14ac:dyDescent="0.3">
      <c r="A21" s="65">
        <f t="shared" si="0"/>
        <v>8</v>
      </c>
      <c r="B21" s="186">
        <f>IFERROR(ACCUEIL!C19," ")</f>
        <v>0</v>
      </c>
      <c r="C21" s="297"/>
      <c r="D21" s="297"/>
      <c r="E21" s="297"/>
      <c r="F21" s="297"/>
      <c r="G21" s="297"/>
      <c r="H21" s="284"/>
      <c r="I21" s="259"/>
      <c r="J21" s="264"/>
      <c r="K21" s="269"/>
      <c r="L21" s="274"/>
      <c r="M21" s="284"/>
      <c r="N21" s="259"/>
      <c r="O21" s="292"/>
      <c r="P21" s="269"/>
      <c r="Q21" s="279"/>
      <c r="R21" s="113">
        <f t="shared" si="1"/>
        <v>0</v>
      </c>
      <c r="S21" s="217"/>
      <c r="T21" s="305" t="s">
        <v>75</v>
      </c>
      <c r="U21" s="280" t="s">
        <v>144</v>
      </c>
      <c r="V21" s="280" t="s">
        <v>125</v>
      </c>
      <c r="W21" s="281">
        <v>32</v>
      </c>
    </row>
    <row r="22" spans="1:23" ht="17.25" x14ac:dyDescent="0.3">
      <c r="A22" s="65">
        <f t="shared" si="0"/>
        <v>9</v>
      </c>
      <c r="B22" s="186">
        <f>IFERROR(ACCUEIL!C20," ")</f>
        <v>0</v>
      </c>
      <c r="C22" s="297"/>
      <c r="D22" s="297"/>
      <c r="E22" s="297"/>
      <c r="F22" s="297"/>
      <c r="G22" s="297"/>
      <c r="H22" s="284"/>
      <c r="I22" s="259"/>
      <c r="J22" s="264"/>
      <c r="K22" s="269"/>
      <c r="L22" s="274"/>
      <c r="M22" s="284"/>
      <c r="N22" s="259"/>
      <c r="O22" s="292"/>
      <c r="P22" s="269"/>
      <c r="Q22" s="279"/>
      <c r="R22" s="113">
        <f t="shared" si="1"/>
        <v>0</v>
      </c>
      <c r="S22" s="217"/>
      <c r="T22" s="207"/>
    </row>
    <row r="23" spans="1:23" ht="17.25" x14ac:dyDescent="0.3">
      <c r="A23" s="65">
        <f t="shared" si="0"/>
        <v>10</v>
      </c>
      <c r="B23" s="186">
        <f>IFERROR(ACCUEIL!C21," ")</f>
        <v>0</v>
      </c>
      <c r="C23" s="297"/>
      <c r="D23" s="297"/>
      <c r="E23" s="297"/>
      <c r="F23" s="297"/>
      <c r="G23" s="297"/>
      <c r="H23" s="284"/>
      <c r="I23" s="259"/>
      <c r="J23" s="264"/>
      <c r="K23" s="269"/>
      <c r="L23" s="274"/>
      <c r="M23" s="284"/>
      <c r="N23" s="259"/>
      <c r="O23" s="292"/>
      <c r="P23" s="269"/>
      <c r="Q23" s="279"/>
      <c r="R23" s="113">
        <f t="shared" si="1"/>
        <v>0</v>
      </c>
      <c r="S23" s="217"/>
      <c r="T23" s="63"/>
      <c r="U23" s="307"/>
      <c r="V23" s="307"/>
      <c r="W23" s="256"/>
    </row>
    <row r="24" spans="1:23" ht="17.25" x14ac:dyDescent="0.3">
      <c r="A24" s="65">
        <f t="shared" si="0"/>
        <v>11</v>
      </c>
      <c r="B24" s="186">
        <f>IFERROR(ACCUEIL!C22," ")</f>
        <v>0</v>
      </c>
      <c r="C24" s="297"/>
      <c r="D24" s="297"/>
      <c r="E24" s="297"/>
      <c r="F24" s="297"/>
      <c r="G24" s="297"/>
      <c r="H24" s="284"/>
      <c r="I24" s="259"/>
      <c r="J24" s="264"/>
      <c r="K24" s="269"/>
      <c r="L24" s="274"/>
      <c r="M24" s="284"/>
      <c r="N24" s="259"/>
      <c r="O24" s="292"/>
      <c r="P24" s="269"/>
      <c r="Q24" s="279"/>
      <c r="R24" s="113">
        <f t="shared" si="1"/>
        <v>0</v>
      </c>
      <c r="S24" s="217"/>
      <c r="T24" s="63"/>
    </row>
    <row r="25" spans="1:23" ht="17.25" x14ac:dyDescent="0.3">
      <c r="A25" s="65">
        <f t="shared" si="0"/>
        <v>12</v>
      </c>
      <c r="B25" s="186">
        <f>IFERROR(ACCUEIL!C23," ")</f>
        <v>0</v>
      </c>
      <c r="C25" s="297"/>
      <c r="D25" s="297"/>
      <c r="E25" s="297"/>
      <c r="F25" s="297"/>
      <c r="G25" s="297"/>
      <c r="H25" s="284"/>
      <c r="I25" s="259"/>
      <c r="J25" s="264"/>
      <c r="K25" s="269"/>
      <c r="L25" s="274"/>
      <c r="M25" s="284"/>
      <c r="N25" s="259"/>
      <c r="O25" s="292"/>
      <c r="P25" s="269"/>
      <c r="Q25" s="279"/>
      <c r="R25" s="113">
        <f t="shared" si="1"/>
        <v>0</v>
      </c>
      <c r="S25" s="217"/>
      <c r="T25" s="63"/>
    </row>
    <row r="26" spans="1:23" ht="17.25" x14ac:dyDescent="0.3">
      <c r="A26" s="65">
        <f t="shared" si="0"/>
        <v>13</v>
      </c>
      <c r="B26" s="186">
        <f>IFERROR(ACCUEIL!C24," ")</f>
        <v>0</v>
      </c>
      <c r="C26" s="297"/>
      <c r="D26" s="297"/>
      <c r="E26" s="297"/>
      <c r="F26" s="297"/>
      <c r="G26" s="297"/>
      <c r="H26" s="284"/>
      <c r="I26" s="259"/>
      <c r="J26" s="264"/>
      <c r="K26" s="269"/>
      <c r="L26" s="274"/>
      <c r="M26" s="284"/>
      <c r="N26" s="259"/>
      <c r="O26" s="292"/>
      <c r="P26" s="269"/>
      <c r="Q26" s="279"/>
      <c r="R26" s="113">
        <f t="shared" si="1"/>
        <v>0</v>
      </c>
      <c r="S26" s="217"/>
      <c r="T26" s="63"/>
    </row>
    <row r="27" spans="1:23" ht="17.25" x14ac:dyDescent="0.3">
      <c r="A27" s="65">
        <f t="shared" si="0"/>
        <v>14</v>
      </c>
      <c r="B27" s="186">
        <f>IFERROR(ACCUEIL!C25," ")</f>
        <v>0</v>
      </c>
      <c r="C27" s="297"/>
      <c r="D27" s="297"/>
      <c r="E27" s="297"/>
      <c r="F27" s="297"/>
      <c r="G27" s="297"/>
      <c r="H27" s="284"/>
      <c r="I27" s="259"/>
      <c r="J27" s="264"/>
      <c r="K27" s="269"/>
      <c r="L27" s="274"/>
      <c r="M27" s="284"/>
      <c r="N27" s="259"/>
      <c r="O27" s="292"/>
      <c r="P27" s="269"/>
      <c r="Q27" s="279"/>
      <c r="R27" s="113">
        <f t="shared" si="1"/>
        <v>0</v>
      </c>
      <c r="S27" s="217"/>
      <c r="T27" s="63"/>
    </row>
    <row r="28" spans="1:23" ht="17.25" x14ac:dyDescent="0.3">
      <c r="A28" s="65">
        <f t="shared" si="0"/>
        <v>15</v>
      </c>
      <c r="B28" s="186">
        <f>IFERROR(ACCUEIL!C26," ")</f>
        <v>0</v>
      </c>
      <c r="C28" s="297"/>
      <c r="D28" s="297"/>
      <c r="E28" s="297"/>
      <c r="F28" s="297"/>
      <c r="G28" s="297"/>
      <c r="H28" s="284"/>
      <c r="I28" s="259"/>
      <c r="J28" s="264"/>
      <c r="K28" s="269"/>
      <c r="L28" s="274"/>
      <c r="M28" s="284"/>
      <c r="N28" s="259"/>
      <c r="O28" s="292"/>
      <c r="P28" s="269"/>
      <c r="Q28" s="279"/>
      <c r="R28" s="113">
        <f t="shared" si="1"/>
        <v>0</v>
      </c>
      <c r="S28" s="217"/>
      <c r="T28" s="63"/>
    </row>
    <row r="29" spans="1:23" ht="24" customHeight="1" x14ac:dyDescent="0.3">
      <c r="A29" s="357" t="s">
        <v>93</v>
      </c>
      <c r="B29" s="327"/>
      <c r="C29" s="115">
        <f t="shared" ref="C29:R29" si="2">SUM(C14:C28)</f>
        <v>0</v>
      </c>
      <c r="D29" s="115">
        <f>SUM(D14:D28)</f>
        <v>0</v>
      </c>
      <c r="E29" s="115">
        <f t="shared" si="2"/>
        <v>0</v>
      </c>
      <c r="F29" s="115">
        <f t="shared" si="2"/>
        <v>0</v>
      </c>
      <c r="G29" s="115">
        <f t="shared" si="2"/>
        <v>0</v>
      </c>
      <c r="H29" s="115">
        <f t="shared" si="2"/>
        <v>0</v>
      </c>
      <c r="I29" s="115">
        <f t="shared" si="2"/>
        <v>0</v>
      </c>
      <c r="J29" s="115">
        <f t="shared" si="2"/>
        <v>0</v>
      </c>
      <c r="K29" s="115">
        <f t="shared" si="2"/>
        <v>0</v>
      </c>
      <c r="L29" s="115">
        <f t="shared" si="2"/>
        <v>0</v>
      </c>
      <c r="M29" s="115">
        <f t="shared" si="2"/>
        <v>0</v>
      </c>
      <c r="N29" s="115">
        <f t="shared" si="2"/>
        <v>0</v>
      </c>
      <c r="O29" s="115">
        <f t="shared" si="2"/>
        <v>0</v>
      </c>
      <c r="P29" s="289">
        <f t="shared" si="2"/>
        <v>0</v>
      </c>
      <c r="Q29" s="115">
        <f t="shared" si="2"/>
        <v>0</v>
      </c>
      <c r="R29" s="114">
        <f t="shared" si="2"/>
        <v>0</v>
      </c>
      <c r="S29" s="218"/>
      <c r="T29" s="63"/>
    </row>
    <row r="30" spans="1:23" ht="16.5" x14ac:dyDescent="0.3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</row>
    <row r="31" spans="1:23" ht="16.5" x14ac:dyDescent="0.3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</row>
    <row r="32" spans="1:23" ht="16.5" x14ac:dyDescent="0.3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</row>
    <row r="33" spans="1:20" ht="16.5" x14ac:dyDescent="0.3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</row>
    <row r="34" spans="1:20" ht="16.5" x14ac:dyDescent="0.3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</row>
  </sheetData>
  <mergeCells count="12">
    <mergeCell ref="A29:B29"/>
    <mergeCell ref="C1:I2"/>
    <mergeCell ref="C4:F4"/>
    <mergeCell ref="C5:F5"/>
    <mergeCell ref="C6:F6"/>
    <mergeCell ref="C7:F7"/>
    <mergeCell ref="A10:R10"/>
    <mergeCell ref="H11:L11"/>
    <mergeCell ref="M11:Q11"/>
    <mergeCell ref="R11:R13"/>
    <mergeCell ref="A12:G12"/>
    <mergeCell ref="A13:B13"/>
  </mergeCells>
  <pageMargins left="0.11811023622047245" right="0.11811023622047245" top="0.10416666666666667" bottom="0.2362204724409449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4"/>
  <sheetViews>
    <sheetView workbookViewId="0">
      <selection activeCell="B6" sqref="B6"/>
    </sheetView>
  </sheetViews>
  <sheetFormatPr baseColWidth="10" defaultRowHeight="15" x14ac:dyDescent="0.25"/>
  <cols>
    <col min="1" max="1" width="5.85546875" style="1" customWidth="1"/>
    <col min="2" max="2" width="29.85546875" customWidth="1"/>
    <col min="3" max="3" width="8.28515625" customWidth="1"/>
    <col min="4" max="4" width="8.5703125" customWidth="1"/>
    <col min="5" max="5" width="7.85546875" customWidth="1"/>
    <col min="6" max="6" width="7.5703125" customWidth="1"/>
    <col min="7" max="7" width="7.85546875" customWidth="1"/>
    <col min="8" max="8" width="7.5703125" customWidth="1"/>
    <col min="9" max="9" width="8.140625" customWidth="1"/>
    <col min="10" max="10" width="9" customWidth="1"/>
    <col min="11" max="11" width="9.85546875" customWidth="1"/>
    <col min="12" max="12" width="9.7109375" customWidth="1"/>
    <col min="13" max="15" width="6.5703125" customWidth="1"/>
    <col min="16" max="16" width="16.28515625" customWidth="1"/>
  </cols>
  <sheetData>
    <row r="1" spans="1:19" ht="21.6" customHeight="1" x14ac:dyDescent="0.3">
      <c r="A1" s="363" t="s">
        <v>36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</row>
    <row r="2" spans="1:19" ht="19.5" customHeight="1" x14ac:dyDescent="0.25">
      <c r="A2" s="364" t="s">
        <v>63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</row>
    <row r="3" spans="1:19" ht="19.5" customHeight="1" x14ac:dyDescent="0.3">
      <c r="A3" s="123"/>
      <c r="B3" s="168" t="s">
        <v>0</v>
      </c>
      <c r="C3" s="354">
        <f>ACCUEIL!D5</f>
        <v>0</v>
      </c>
      <c r="D3" s="354"/>
      <c r="E3" s="354"/>
      <c r="F3" s="354"/>
      <c r="G3" s="354"/>
      <c r="H3" s="173"/>
      <c r="I3" s="66" t="s">
        <v>2</v>
      </c>
      <c r="J3" s="66"/>
      <c r="K3" s="195">
        <f>ACCUEIL!K5</f>
        <v>0</v>
      </c>
      <c r="L3" s="123"/>
      <c r="M3" s="123"/>
      <c r="N3" s="123"/>
      <c r="O3" s="123"/>
      <c r="P3" s="123"/>
    </row>
    <row r="4" spans="1:19" ht="19.5" customHeight="1" x14ac:dyDescent="0.3">
      <c r="A4" s="123"/>
      <c r="B4" s="170" t="s">
        <v>159</v>
      </c>
      <c r="C4" s="355">
        <f>ACCUEIL!D6</f>
        <v>0</v>
      </c>
      <c r="D4" s="355"/>
      <c r="E4" s="355"/>
      <c r="F4" s="355"/>
      <c r="G4" s="355"/>
      <c r="H4" s="171"/>
      <c r="I4" s="67"/>
      <c r="J4" s="67"/>
      <c r="K4" s="71"/>
      <c r="L4" s="123"/>
      <c r="M4" s="123"/>
      <c r="N4" s="123"/>
      <c r="O4" s="123"/>
      <c r="P4" s="123"/>
    </row>
    <row r="5" spans="1:19" ht="18" customHeight="1" x14ac:dyDescent="0.3">
      <c r="A5" s="166"/>
      <c r="B5" s="170" t="s">
        <v>24</v>
      </c>
      <c r="C5" s="355">
        <f>ACCUEIL!D7</f>
        <v>0</v>
      </c>
      <c r="D5" s="355"/>
      <c r="E5" s="355"/>
      <c r="F5" s="355"/>
      <c r="G5" s="355"/>
      <c r="H5" s="171"/>
      <c r="I5" s="67"/>
      <c r="J5" s="67"/>
      <c r="K5" s="71"/>
      <c r="L5" s="163"/>
      <c r="M5" s="164"/>
      <c r="N5" s="164"/>
      <c r="O5" s="164"/>
      <c r="P5" s="164"/>
    </row>
    <row r="6" spans="1:19" ht="18" customHeight="1" x14ac:dyDescent="0.3">
      <c r="A6" s="167"/>
      <c r="B6" s="172" t="s">
        <v>158</v>
      </c>
      <c r="C6" s="356">
        <f>ACCUEIL!D8</f>
        <v>0</v>
      </c>
      <c r="D6" s="356"/>
      <c r="E6" s="356"/>
      <c r="F6" s="356"/>
      <c r="G6" s="356"/>
      <c r="H6" s="125"/>
      <c r="I6" s="125"/>
      <c r="J6" s="125"/>
      <c r="K6" s="128"/>
      <c r="L6" s="167"/>
      <c r="M6" s="167"/>
      <c r="N6" s="167"/>
      <c r="O6" s="167"/>
      <c r="P6" s="74"/>
    </row>
    <row r="7" spans="1:19" ht="14.45" customHeight="1" x14ac:dyDescent="0.25">
      <c r="A7" s="365"/>
      <c r="B7" s="365"/>
      <c r="C7" s="365"/>
      <c r="D7" s="365"/>
      <c r="E7" s="365"/>
      <c r="F7" s="365"/>
      <c r="G7" s="365"/>
      <c r="H7" s="365"/>
      <c r="I7" s="165"/>
      <c r="J7" s="165"/>
      <c r="K7" s="367"/>
      <c r="L7" s="367"/>
      <c r="M7" s="367"/>
      <c r="N7" s="367"/>
      <c r="O7" s="367"/>
      <c r="P7" s="367"/>
    </row>
    <row r="8" spans="1:19" s="14" customFormat="1" ht="15.75" x14ac:dyDescent="0.25">
      <c r="A8" s="22" t="s">
        <v>7</v>
      </c>
      <c r="B8" s="22"/>
      <c r="C8" s="22"/>
      <c r="D8" s="22"/>
      <c r="E8" s="22"/>
      <c r="F8" s="22"/>
      <c r="G8" s="22"/>
      <c r="H8" s="22"/>
      <c r="I8" s="13"/>
      <c r="J8" s="13"/>
      <c r="K8" s="13"/>
      <c r="L8" s="13"/>
      <c r="M8" s="13"/>
      <c r="N8" s="13"/>
    </row>
    <row r="9" spans="1:19" ht="16.5" x14ac:dyDescent="0.3">
      <c r="A9" s="84" t="s">
        <v>9</v>
      </c>
      <c r="B9" s="77" t="s">
        <v>45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9"/>
      <c r="P9" s="79"/>
      <c r="Q9" s="78"/>
    </row>
    <row r="10" spans="1:19" x14ac:dyDescent="0.25">
      <c r="A10" s="3"/>
      <c r="B10" s="21" t="s">
        <v>29</v>
      </c>
      <c r="C10" s="21"/>
      <c r="D10" s="21"/>
      <c r="E10" s="21"/>
      <c r="F10" s="21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9" s="5" customFormat="1" ht="30.75" customHeight="1" x14ac:dyDescent="0.25">
      <c r="C11" s="371" t="s">
        <v>4</v>
      </c>
      <c r="D11" s="372"/>
      <c r="E11" s="372"/>
      <c r="F11" s="372"/>
      <c r="G11" s="372"/>
      <c r="H11" s="372"/>
      <c r="I11" s="373"/>
      <c r="J11" s="366" t="s">
        <v>147</v>
      </c>
      <c r="K11" s="366"/>
      <c r="L11" s="366"/>
      <c r="M11" s="370" t="s">
        <v>37</v>
      </c>
      <c r="N11" s="370"/>
      <c r="O11" s="370"/>
      <c r="P11" s="376" t="s">
        <v>62</v>
      </c>
      <c r="Q11" s="7"/>
      <c r="R11" s="7"/>
      <c r="S11" s="7"/>
    </row>
    <row r="12" spans="1:19" ht="86.25" customHeight="1" x14ac:dyDescent="0.25">
      <c r="A12" s="64" t="s">
        <v>1</v>
      </c>
      <c r="B12" s="93" t="s">
        <v>154</v>
      </c>
      <c r="C12" s="241" t="s">
        <v>38</v>
      </c>
      <c r="D12" s="242" t="s">
        <v>86</v>
      </c>
      <c r="E12" s="241" t="s">
        <v>39</v>
      </c>
      <c r="F12" s="241" t="s">
        <v>40</v>
      </c>
      <c r="G12" s="241" t="s">
        <v>41</v>
      </c>
      <c r="H12" s="243" t="s">
        <v>60</v>
      </c>
      <c r="I12" s="244" t="s">
        <v>61</v>
      </c>
      <c r="J12" s="235" t="s">
        <v>42</v>
      </c>
      <c r="K12" s="235" t="s">
        <v>43</v>
      </c>
      <c r="L12" s="235" t="s">
        <v>44</v>
      </c>
      <c r="M12" s="238" t="s">
        <v>42</v>
      </c>
      <c r="N12" s="238" t="s">
        <v>43</v>
      </c>
      <c r="O12" s="238" t="s">
        <v>44</v>
      </c>
      <c r="P12" s="377"/>
    </row>
    <row r="13" spans="1:19" s="6" customFormat="1" ht="15.6" customHeight="1" x14ac:dyDescent="0.25">
      <c r="A13" s="374" t="s">
        <v>10</v>
      </c>
      <c r="B13" s="375"/>
      <c r="C13" s="245">
        <v>15</v>
      </c>
      <c r="D13" s="121"/>
      <c r="E13" s="245">
        <v>20</v>
      </c>
      <c r="F13" s="245">
        <v>25</v>
      </c>
      <c r="G13" s="245">
        <v>20</v>
      </c>
      <c r="H13" s="246">
        <v>15</v>
      </c>
      <c r="I13" s="247">
        <v>15</v>
      </c>
      <c r="J13" s="236">
        <v>5</v>
      </c>
      <c r="K13" s="236">
        <v>5</v>
      </c>
      <c r="L13" s="236">
        <v>5</v>
      </c>
      <c r="M13" s="239">
        <v>5</v>
      </c>
      <c r="N13" s="239">
        <v>5</v>
      </c>
      <c r="O13" s="239">
        <v>5</v>
      </c>
      <c r="P13" s="378"/>
    </row>
    <row r="14" spans="1:19" s="10" customFormat="1" ht="15.75" x14ac:dyDescent="0.25">
      <c r="A14" s="82">
        <v>1</v>
      </c>
      <c r="B14" s="187">
        <f>ACCUEIL!C12</f>
        <v>0</v>
      </c>
      <c r="C14" s="248"/>
      <c r="D14" s="248"/>
      <c r="E14" s="248"/>
      <c r="F14" s="248"/>
      <c r="G14" s="248"/>
      <c r="H14" s="248"/>
      <c r="I14" s="248"/>
      <c r="J14" s="237"/>
      <c r="K14" s="237"/>
      <c r="L14" s="237"/>
      <c r="M14" s="240"/>
      <c r="N14" s="240"/>
      <c r="O14" s="240"/>
      <c r="P14" s="83">
        <f>$C$13*C14+$E$13*E14+$F$13*F14+$G$13*G14+$H$13*H14+$I$13*I14+$M$13*M14+$N$13*N14+$O$13*O14+$J$13*J14+$K$13*K14+$L$13*L14</f>
        <v>0</v>
      </c>
    </row>
    <row r="15" spans="1:19" s="10" customFormat="1" ht="15.75" x14ac:dyDescent="0.25">
      <c r="A15" s="82">
        <f>A14+1</f>
        <v>2</v>
      </c>
      <c r="B15" s="187">
        <f>ACCUEIL!C13</f>
        <v>0</v>
      </c>
      <c r="C15" s="248"/>
      <c r="D15" s="248"/>
      <c r="E15" s="248"/>
      <c r="F15" s="248"/>
      <c r="G15" s="248"/>
      <c r="H15" s="248"/>
      <c r="I15" s="248"/>
      <c r="J15" s="237"/>
      <c r="K15" s="237"/>
      <c r="L15" s="237"/>
      <c r="M15" s="240"/>
      <c r="N15" s="240"/>
      <c r="O15" s="240"/>
      <c r="P15" s="83">
        <f>$C$13*C15+$E$13*E15+$F$13*F15+$G$13*G15+$H$13*H15+$I$13*I15+$M$13*M15+$N$13*N15+$O$13*O15+$J$13*J15+$K$13*K15+$L$13*L15</f>
        <v>0</v>
      </c>
    </row>
    <row r="16" spans="1:19" s="10" customFormat="1" ht="15.75" x14ac:dyDescent="0.25">
      <c r="A16" s="82">
        <f t="shared" ref="A16:A28" si="0">A15+1</f>
        <v>3</v>
      </c>
      <c r="B16" s="187">
        <f>ACCUEIL!C14</f>
        <v>0</v>
      </c>
      <c r="C16" s="248"/>
      <c r="D16" s="248"/>
      <c r="E16" s="248"/>
      <c r="F16" s="248"/>
      <c r="G16" s="248"/>
      <c r="H16" s="248"/>
      <c r="I16" s="248"/>
      <c r="J16" s="237"/>
      <c r="K16" s="237"/>
      <c r="L16" s="237"/>
      <c r="M16" s="240"/>
      <c r="N16" s="240"/>
      <c r="O16" s="240"/>
      <c r="P16" s="83">
        <f t="shared" ref="P16:P28" si="1">$C$13*C16+$E$13*E16+$F$13*F16+$G$13*G16+$H$13*H16+$I$13*I16+$M$13*M16+$N$13*N16+$O$13*O16+$J$13*J16+$K$13*K16+$L$13*L16</f>
        <v>0</v>
      </c>
    </row>
    <row r="17" spans="1:17" s="10" customFormat="1" ht="15.75" x14ac:dyDescent="0.25">
      <c r="A17" s="82">
        <f t="shared" si="0"/>
        <v>4</v>
      </c>
      <c r="B17" s="187">
        <f>ACCUEIL!C15</f>
        <v>0</v>
      </c>
      <c r="C17" s="248"/>
      <c r="D17" s="248"/>
      <c r="E17" s="248"/>
      <c r="F17" s="248"/>
      <c r="G17" s="248"/>
      <c r="H17" s="248"/>
      <c r="I17" s="248"/>
      <c r="J17" s="237"/>
      <c r="K17" s="237"/>
      <c r="L17" s="237"/>
      <c r="M17" s="240"/>
      <c r="N17" s="240"/>
      <c r="O17" s="240"/>
      <c r="P17" s="83">
        <f t="shared" si="1"/>
        <v>0</v>
      </c>
    </row>
    <row r="18" spans="1:17" s="10" customFormat="1" ht="15.75" x14ac:dyDescent="0.25">
      <c r="A18" s="82">
        <f t="shared" si="0"/>
        <v>5</v>
      </c>
      <c r="B18" s="187">
        <f>ACCUEIL!C16</f>
        <v>0</v>
      </c>
      <c r="C18" s="248"/>
      <c r="D18" s="248"/>
      <c r="E18" s="248"/>
      <c r="F18" s="248"/>
      <c r="G18" s="248"/>
      <c r="H18" s="248"/>
      <c r="I18" s="248"/>
      <c r="J18" s="237"/>
      <c r="K18" s="237"/>
      <c r="L18" s="237"/>
      <c r="M18" s="240"/>
      <c r="N18" s="240"/>
      <c r="O18" s="240"/>
      <c r="P18" s="83">
        <f t="shared" si="1"/>
        <v>0</v>
      </c>
    </row>
    <row r="19" spans="1:17" s="10" customFormat="1" ht="15.75" x14ac:dyDescent="0.25">
      <c r="A19" s="82">
        <f t="shared" si="0"/>
        <v>6</v>
      </c>
      <c r="B19" s="187">
        <f>ACCUEIL!C17</f>
        <v>0</v>
      </c>
      <c r="C19" s="248"/>
      <c r="D19" s="248"/>
      <c r="E19" s="248"/>
      <c r="F19" s="248"/>
      <c r="G19" s="248"/>
      <c r="H19" s="248"/>
      <c r="I19" s="248"/>
      <c r="J19" s="237"/>
      <c r="K19" s="237"/>
      <c r="L19" s="237"/>
      <c r="M19" s="240"/>
      <c r="N19" s="240"/>
      <c r="O19" s="240"/>
      <c r="P19" s="83">
        <f t="shared" si="1"/>
        <v>0</v>
      </c>
    </row>
    <row r="20" spans="1:17" s="10" customFormat="1" ht="15.75" x14ac:dyDescent="0.25">
      <c r="A20" s="82">
        <f t="shared" si="0"/>
        <v>7</v>
      </c>
      <c r="B20" s="187">
        <f>ACCUEIL!C18</f>
        <v>0</v>
      </c>
      <c r="C20" s="248"/>
      <c r="D20" s="248"/>
      <c r="E20" s="248"/>
      <c r="F20" s="248"/>
      <c r="G20" s="248"/>
      <c r="H20" s="248"/>
      <c r="I20" s="248"/>
      <c r="J20" s="237"/>
      <c r="K20" s="237"/>
      <c r="L20" s="237"/>
      <c r="M20" s="240"/>
      <c r="N20" s="240"/>
      <c r="O20" s="240"/>
      <c r="P20" s="83">
        <f t="shared" si="1"/>
        <v>0</v>
      </c>
    </row>
    <row r="21" spans="1:17" s="10" customFormat="1" ht="15.75" x14ac:dyDescent="0.25">
      <c r="A21" s="82">
        <f t="shared" si="0"/>
        <v>8</v>
      </c>
      <c r="B21" s="187">
        <f>ACCUEIL!C19</f>
        <v>0</v>
      </c>
      <c r="C21" s="248"/>
      <c r="D21" s="248"/>
      <c r="E21" s="248"/>
      <c r="F21" s="248"/>
      <c r="G21" s="248"/>
      <c r="H21" s="248"/>
      <c r="I21" s="248"/>
      <c r="J21" s="237"/>
      <c r="K21" s="237"/>
      <c r="L21" s="237"/>
      <c r="M21" s="240"/>
      <c r="N21" s="240"/>
      <c r="O21" s="240"/>
      <c r="P21" s="83">
        <f>$C$13*C21+$E$13*E21+$F$13*F21+$G$13*G21+$H$13*H21+$I$13*I21+$M$13*M21+$N$13*N21+$O$13*O21+$J$13*J21+$K$13*K21+$L$13*L21</f>
        <v>0</v>
      </c>
    </row>
    <row r="22" spans="1:17" s="10" customFormat="1" ht="15.75" x14ac:dyDescent="0.25">
      <c r="A22" s="82">
        <f t="shared" si="0"/>
        <v>9</v>
      </c>
      <c r="B22" s="187">
        <f>ACCUEIL!C20</f>
        <v>0</v>
      </c>
      <c r="C22" s="248"/>
      <c r="D22" s="248"/>
      <c r="E22" s="248"/>
      <c r="F22" s="248"/>
      <c r="G22" s="248"/>
      <c r="H22" s="248"/>
      <c r="I22" s="248"/>
      <c r="J22" s="237"/>
      <c r="K22" s="237"/>
      <c r="L22" s="237"/>
      <c r="M22" s="240"/>
      <c r="N22" s="240"/>
      <c r="O22" s="240"/>
      <c r="P22" s="83">
        <f t="shared" si="1"/>
        <v>0</v>
      </c>
    </row>
    <row r="23" spans="1:17" s="10" customFormat="1" ht="15.75" x14ac:dyDescent="0.25">
      <c r="A23" s="82">
        <f t="shared" si="0"/>
        <v>10</v>
      </c>
      <c r="B23" s="187">
        <f>ACCUEIL!C21</f>
        <v>0</v>
      </c>
      <c r="C23" s="248"/>
      <c r="D23" s="248"/>
      <c r="E23" s="248"/>
      <c r="F23" s="248"/>
      <c r="G23" s="248"/>
      <c r="H23" s="248"/>
      <c r="I23" s="248"/>
      <c r="J23" s="237"/>
      <c r="K23" s="237"/>
      <c r="L23" s="237"/>
      <c r="M23" s="240"/>
      <c r="N23" s="240"/>
      <c r="O23" s="240"/>
      <c r="P23" s="83">
        <f t="shared" si="1"/>
        <v>0</v>
      </c>
    </row>
    <row r="24" spans="1:17" s="10" customFormat="1" ht="15.75" x14ac:dyDescent="0.25">
      <c r="A24" s="82">
        <f t="shared" si="0"/>
        <v>11</v>
      </c>
      <c r="B24" s="187">
        <f>ACCUEIL!C22</f>
        <v>0</v>
      </c>
      <c r="C24" s="248"/>
      <c r="D24" s="248"/>
      <c r="E24" s="248"/>
      <c r="F24" s="248"/>
      <c r="G24" s="248"/>
      <c r="H24" s="248"/>
      <c r="I24" s="248"/>
      <c r="J24" s="237"/>
      <c r="K24" s="237"/>
      <c r="L24" s="237"/>
      <c r="M24" s="240"/>
      <c r="N24" s="240"/>
      <c r="O24" s="240"/>
      <c r="P24" s="83">
        <f t="shared" si="1"/>
        <v>0</v>
      </c>
    </row>
    <row r="25" spans="1:17" s="10" customFormat="1" ht="15.75" x14ac:dyDescent="0.25">
      <c r="A25" s="82">
        <f t="shared" si="0"/>
        <v>12</v>
      </c>
      <c r="B25" s="187">
        <f>ACCUEIL!C23</f>
        <v>0</v>
      </c>
      <c r="C25" s="248"/>
      <c r="D25" s="248"/>
      <c r="E25" s="248"/>
      <c r="F25" s="248"/>
      <c r="G25" s="248"/>
      <c r="H25" s="248"/>
      <c r="I25" s="248"/>
      <c r="J25" s="237"/>
      <c r="K25" s="237"/>
      <c r="L25" s="237"/>
      <c r="M25" s="240"/>
      <c r="N25" s="240"/>
      <c r="O25" s="240"/>
      <c r="P25" s="83">
        <f t="shared" si="1"/>
        <v>0</v>
      </c>
    </row>
    <row r="26" spans="1:17" s="10" customFormat="1" ht="15.75" x14ac:dyDescent="0.25">
      <c r="A26" s="82">
        <f t="shared" si="0"/>
        <v>13</v>
      </c>
      <c r="B26" s="187">
        <f>ACCUEIL!C24</f>
        <v>0</v>
      </c>
      <c r="C26" s="248"/>
      <c r="D26" s="248"/>
      <c r="E26" s="248"/>
      <c r="F26" s="248"/>
      <c r="G26" s="248"/>
      <c r="H26" s="248"/>
      <c r="I26" s="248"/>
      <c r="J26" s="237"/>
      <c r="K26" s="237"/>
      <c r="L26" s="237"/>
      <c r="M26" s="240"/>
      <c r="N26" s="240"/>
      <c r="O26" s="240"/>
      <c r="P26" s="83">
        <f t="shared" si="1"/>
        <v>0</v>
      </c>
    </row>
    <row r="27" spans="1:17" s="10" customFormat="1" ht="15.75" x14ac:dyDescent="0.25">
      <c r="A27" s="82">
        <f t="shared" si="0"/>
        <v>14</v>
      </c>
      <c r="B27" s="187">
        <f>ACCUEIL!C25</f>
        <v>0</v>
      </c>
      <c r="C27" s="248"/>
      <c r="D27" s="248"/>
      <c r="E27" s="248"/>
      <c r="F27" s="248"/>
      <c r="G27" s="248"/>
      <c r="H27" s="248"/>
      <c r="I27" s="248"/>
      <c r="J27" s="237"/>
      <c r="K27" s="237"/>
      <c r="L27" s="237"/>
      <c r="M27" s="240"/>
      <c r="N27" s="240"/>
      <c r="O27" s="240"/>
      <c r="P27" s="83">
        <f t="shared" si="1"/>
        <v>0</v>
      </c>
    </row>
    <row r="28" spans="1:17" s="10" customFormat="1" ht="15.75" x14ac:dyDescent="0.25">
      <c r="A28" s="82">
        <f t="shared" si="0"/>
        <v>15</v>
      </c>
      <c r="B28" s="187">
        <f>ACCUEIL!C26</f>
        <v>0</v>
      </c>
      <c r="C28" s="248"/>
      <c r="D28" s="248"/>
      <c r="E28" s="248"/>
      <c r="F28" s="248"/>
      <c r="G28" s="248"/>
      <c r="H28" s="248"/>
      <c r="I28" s="248"/>
      <c r="J28" s="237"/>
      <c r="K28" s="237"/>
      <c r="L28" s="237"/>
      <c r="M28" s="240"/>
      <c r="N28" s="240"/>
      <c r="O28" s="240"/>
      <c r="P28" s="83">
        <f t="shared" si="1"/>
        <v>0</v>
      </c>
    </row>
    <row r="29" spans="1:17" s="2" customFormat="1" ht="23.25" customHeight="1" x14ac:dyDescent="0.25">
      <c r="A29" s="368" t="s">
        <v>64</v>
      </c>
      <c r="B29" s="369"/>
      <c r="C29" s="80">
        <f t="shared" ref="C29:P29" si="2">SUM(C14:C28)</f>
        <v>0</v>
      </c>
      <c r="D29" s="80">
        <f>SUM(D14:D28)</f>
        <v>0</v>
      </c>
      <c r="E29" s="80">
        <f t="shared" si="2"/>
        <v>0</v>
      </c>
      <c r="F29" s="80">
        <f t="shared" si="2"/>
        <v>0</v>
      </c>
      <c r="G29" s="80">
        <f t="shared" si="2"/>
        <v>0</v>
      </c>
      <c r="H29" s="80">
        <f t="shared" si="2"/>
        <v>0</v>
      </c>
      <c r="I29" s="80">
        <f t="shared" si="2"/>
        <v>0</v>
      </c>
      <c r="J29" s="80">
        <f t="shared" si="2"/>
        <v>0</v>
      </c>
      <c r="K29" s="80">
        <f t="shared" si="2"/>
        <v>0</v>
      </c>
      <c r="L29" s="80">
        <f t="shared" si="2"/>
        <v>0</v>
      </c>
      <c r="M29" s="80">
        <f t="shared" si="2"/>
        <v>0</v>
      </c>
      <c r="N29" s="80">
        <f t="shared" si="2"/>
        <v>0</v>
      </c>
      <c r="O29" s="80">
        <f t="shared" si="2"/>
        <v>0</v>
      </c>
      <c r="P29" s="81">
        <f t="shared" si="2"/>
        <v>0</v>
      </c>
    </row>
    <row r="30" spans="1:17" ht="12" customHeight="1" x14ac:dyDescent="0.25"/>
    <row r="31" spans="1:17" ht="15.75" customHeight="1" x14ac:dyDescent="0.25">
      <c r="A31" s="94"/>
      <c r="B31" s="94"/>
      <c r="C31" s="94"/>
      <c r="D31" s="94"/>
      <c r="E31" s="94"/>
      <c r="F31" s="94"/>
      <c r="G31" s="94"/>
      <c r="H31" s="94"/>
      <c r="I31" s="94"/>
      <c r="J31" s="95"/>
      <c r="K31" s="58"/>
      <c r="L31" s="58"/>
      <c r="M31" s="58"/>
      <c r="N31" s="58"/>
      <c r="O31" s="98"/>
      <c r="P31" s="99"/>
      <c r="Q31" s="97"/>
    </row>
    <row r="32" spans="1:17" ht="15.75" customHeight="1" x14ac:dyDescent="0.25">
      <c r="A32" s="94"/>
      <c r="B32" s="94"/>
      <c r="C32" s="94"/>
      <c r="D32" s="94"/>
      <c r="E32" s="94"/>
      <c r="F32" s="94"/>
      <c r="G32" s="94"/>
      <c r="H32" s="94"/>
      <c r="I32" s="94"/>
      <c r="J32" s="95"/>
      <c r="K32" s="58"/>
      <c r="L32" s="58"/>
      <c r="M32" s="58"/>
      <c r="N32" s="58"/>
      <c r="O32" s="98"/>
      <c r="P32" s="99"/>
      <c r="Q32" s="97"/>
    </row>
    <row r="33" spans="1:17" ht="15.75" customHeight="1" x14ac:dyDescent="0.25">
      <c r="A33" s="94"/>
      <c r="B33" s="94"/>
      <c r="C33" s="94"/>
      <c r="D33" s="94"/>
      <c r="E33" s="94"/>
      <c r="F33" s="94"/>
      <c r="G33" s="94"/>
      <c r="H33" s="94"/>
      <c r="I33" s="94"/>
      <c r="J33" s="95"/>
      <c r="K33" s="58"/>
      <c r="L33" s="58"/>
      <c r="M33" s="58"/>
      <c r="N33" s="58"/>
      <c r="O33" s="98"/>
      <c r="P33" s="99"/>
      <c r="Q33" s="97"/>
    </row>
    <row r="34" spans="1:17" x14ac:dyDescent="0.25">
      <c r="A34" s="96"/>
      <c r="B34" s="97"/>
      <c r="C34" s="97"/>
      <c r="D34" s="97"/>
      <c r="E34" s="97"/>
      <c r="F34" s="97"/>
      <c r="G34" s="97"/>
      <c r="H34" s="97"/>
      <c r="I34" s="97"/>
      <c r="J34" s="97"/>
    </row>
  </sheetData>
  <mergeCells count="14">
    <mergeCell ref="A29:B29"/>
    <mergeCell ref="M11:O11"/>
    <mergeCell ref="C11:I11"/>
    <mergeCell ref="A13:B13"/>
    <mergeCell ref="P11:P13"/>
    <mergeCell ref="A1:P1"/>
    <mergeCell ref="A2:P2"/>
    <mergeCell ref="A7:H7"/>
    <mergeCell ref="J11:L11"/>
    <mergeCell ref="K7:P7"/>
    <mergeCell ref="C3:G3"/>
    <mergeCell ref="C4:G4"/>
    <mergeCell ref="C5:G5"/>
    <mergeCell ref="C6:G6"/>
  </mergeCells>
  <printOptions horizontalCentered="1"/>
  <pageMargins left="0.11811023622047245" right="0.11811023622047245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6"/>
  <sheetViews>
    <sheetView showRuler="0" zoomScaleNormal="100" workbookViewId="0">
      <selection activeCell="B7" sqref="B7"/>
    </sheetView>
  </sheetViews>
  <sheetFormatPr baseColWidth="10" defaultRowHeight="15" x14ac:dyDescent="0.25"/>
  <cols>
    <col min="1" max="1" width="5.7109375" customWidth="1"/>
    <col min="2" max="2" width="28.5703125" customWidth="1"/>
    <col min="3" max="3" width="14.5703125" customWidth="1"/>
    <col min="4" max="6" width="13.85546875" customWidth="1"/>
    <col min="7" max="7" width="40.5703125" customWidth="1"/>
    <col min="8" max="8" width="11.85546875" customWidth="1"/>
    <col min="9" max="9" width="10.5703125" customWidth="1"/>
    <col min="11" max="11" width="23.140625" customWidth="1"/>
  </cols>
  <sheetData>
    <row r="1" spans="1:10" ht="21.75" customHeight="1" x14ac:dyDescent="0.25">
      <c r="C1" s="340" t="s">
        <v>92</v>
      </c>
      <c r="D1" s="340"/>
      <c r="E1" s="340"/>
      <c r="F1" s="340"/>
    </row>
    <row r="2" spans="1:10" x14ac:dyDescent="0.25">
      <c r="C2" s="340"/>
      <c r="D2" s="340"/>
      <c r="E2" s="340"/>
      <c r="F2" s="340"/>
    </row>
    <row r="3" spans="1:10" ht="42" customHeight="1" x14ac:dyDescent="0.35">
      <c r="B3" s="231"/>
      <c r="C3" s="231"/>
      <c r="D3" s="231"/>
      <c r="E3" s="231"/>
      <c r="F3" s="231"/>
      <c r="G3" s="231"/>
      <c r="H3" s="231"/>
      <c r="I3" s="231"/>
      <c r="J3" s="231"/>
    </row>
    <row r="4" spans="1:10" ht="24.75" customHeight="1" x14ac:dyDescent="0.35">
      <c r="A4" s="174"/>
      <c r="B4" s="168" t="s">
        <v>0</v>
      </c>
      <c r="C4" s="354">
        <f>ACCUEIL!D5</f>
        <v>0</v>
      </c>
      <c r="D4" s="354"/>
      <c r="E4" s="354"/>
      <c r="F4" s="354"/>
      <c r="G4" s="66" t="s">
        <v>2</v>
      </c>
      <c r="H4" s="195">
        <f>ACCUEIL!K5</f>
        <v>0</v>
      </c>
    </row>
    <row r="5" spans="1:10" ht="26.25" customHeight="1" x14ac:dyDescent="0.35">
      <c r="A5" s="174"/>
      <c r="B5" s="170" t="s">
        <v>159</v>
      </c>
      <c r="C5" s="355">
        <f>ACCUEIL!D6</f>
        <v>0</v>
      </c>
      <c r="D5" s="355"/>
      <c r="E5" s="355"/>
      <c r="F5" s="355"/>
      <c r="G5" s="67"/>
      <c r="H5" s="71"/>
    </row>
    <row r="6" spans="1:10" ht="17.25" x14ac:dyDescent="0.3">
      <c r="A6" s="74"/>
      <c r="B6" s="170" t="s">
        <v>24</v>
      </c>
      <c r="C6" s="355">
        <f>ACCUEIL!D7</f>
        <v>0</v>
      </c>
      <c r="D6" s="355"/>
      <c r="E6" s="355"/>
      <c r="F6" s="355"/>
      <c r="G6" s="67"/>
      <c r="H6" s="71"/>
    </row>
    <row r="7" spans="1:10" ht="17.25" x14ac:dyDescent="0.3">
      <c r="A7" s="74"/>
      <c r="B7" s="172" t="s">
        <v>158</v>
      </c>
      <c r="C7" s="356">
        <f>ACCUEIL!D8</f>
        <v>0</v>
      </c>
      <c r="D7" s="356"/>
      <c r="E7" s="356"/>
      <c r="F7" s="356"/>
      <c r="G7" s="125"/>
      <c r="H7" s="128"/>
    </row>
    <row r="8" spans="1:10" ht="17.25" x14ac:dyDescent="0.3">
      <c r="A8" s="74"/>
      <c r="B8" s="74"/>
      <c r="C8" s="74"/>
      <c r="D8" s="74"/>
      <c r="E8" s="74"/>
      <c r="F8" s="74"/>
      <c r="G8" s="74"/>
      <c r="H8" s="74"/>
      <c r="I8" s="127"/>
      <c r="J8" s="127"/>
    </row>
    <row r="9" spans="1:10" ht="23.25" customHeight="1" x14ac:dyDescent="0.3">
      <c r="A9" s="110" t="s">
        <v>114</v>
      </c>
      <c r="B9" s="110"/>
      <c r="C9" s="110"/>
      <c r="D9" s="110"/>
      <c r="E9" s="110"/>
      <c r="F9" s="110"/>
      <c r="G9" s="110"/>
      <c r="H9" s="110"/>
      <c r="I9" s="108"/>
      <c r="J9" s="108"/>
    </row>
    <row r="10" spans="1:10" ht="17.25" x14ac:dyDescent="0.25">
      <c r="A10" s="92" t="s">
        <v>1</v>
      </c>
      <c r="B10" s="92" t="s">
        <v>154</v>
      </c>
      <c r="C10" s="251" t="s">
        <v>109</v>
      </c>
      <c r="D10" s="249" t="s">
        <v>17</v>
      </c>
      <c r="E10" s="252" t="s">
        <v>113</v>
      </c>
      <c r="F10" s="253" t="s">
        <v>17</v>
      </c>
    </row>
    <row r="11" spans="1:10" ht="17.25" x14ac:dyDescent="0.3">
      <c r="A11" s="65">
        <v>1</v>
      </c>
      <c r="B11" s="186">
        <f>ACCUEIL!C12</f>
        <v>0</v>
      </c>
      <c r="C11" s="181"/>
      <c r="D11" s="250" t="str">
        <f t="shared" ref="D11:D14" si="0">IFERROR(LOOKUP(C11,$H$13:$H$16,$I$13:$I$16),"")</f>
        <v/>
      </c>
      <c r="E11" s="205"/>
      <c r="F11" s="254" t="str">
        <f>IFERROR(LOOKUP(E11,$H$13:$H$16,$I$13:$I$16),"")</f>
        <v/>
      </c>
      <c r="G11" s="72"/>
    </row>
    <row r="12" spans="1:10" ht="17.25" x14ac:dyDescent="0.3">
      <c r="A12" s="65">
        <f>A11+1</f>
        <v>2</v>
      </c>
      <c r="B12" s="186">
        <f>ACCUEIL!C13</f>
        <v>0</v>
      </c>
      <c r="C12" s="181"/>
      <c r="D12" s="250" t="str">
        <f t="shared" si="0"/>
        <v/>
      </c>
      <c r="E12" s="205"/>
      <c r="F12" s="254" t="str">
        <f t="shared" ref="F12:F25" si="1">IFERROR(LOOKUP(E12,$H$13:$H$16,$I$13:$I$16),"")</f>
        <v/>
      </c>
      <c r="G12" s="159"/>
      <c r="H12" s="161" t="s">
        <v>107</v>
      </c>
      <c r="I12" s="161" t="s">
        <v>108</v>
      </c>
    </row>
    <row r="13" spans="1:10" ht="17.25" x14ac:dyDescent="0.3">
      <c r="A13" s="65">
        <f t="shared" ref="A13:A25" si="2">A12+1</f>
        <v>3</v>
      </c>
      <c r="B13" s="186">
        <f>ACCUEIL!C14</f>
        <v>0</v>
      </c>
      <c r="C13" s="181"/>
      <c r="D13" s="250" t="str">
        <f t="shared" si="0"/>
        <v/>
      </c>
      <c r="E13" s="205"/>
      <c r="F13" s="254" t="str">
        <f t="shared" si="1"/>
        <v/>
      </c>
      <c r="G13" s="160" t="s">
        <v>87</v>
      </c>
      <c r="H13" s="161">
        <v>1</v>
      </c>
      <c r="I13" s="162">
        <v>16</v>
      </c>
    </row>
    <row r="14" spans="1:10" ht="17.25" x14ac:dyDescent="0.3">
      <c r="A14" s="65">
        <f t="shared" si="2"/>
        <v>4</v>
      </c>
      <c r="B14" s="186">
        <f>ACCUEIL!C15</f>
        <v>0</v>
      </c>
      <c r="C14" s="181"/>
      <c r="D14" s="250" t="str">
        <f t="shared" si="0"/>
        <v/>
      </c>
      <c r="E14" s="205"/>
      <c r="F14" s="254" t="str">
        <f t="shared" si="1"/>
        <v/>
      </c>
      <c r="G14" s="160" t="s">
        <v>110</v>
      </c>
      <c r="H14" s="161">
        <v>2</v>
      </c>
      <c r="I14" s="162">
        <v>12</v>
      </c>
    </row>
    <row r="15" spans="1:10" ht="17.25" x14ac:dyDescent="0.3">
      <c r="A15" s="65">
        <f t="shared" si="2"/>
        <v>5</v>
      </c>
      <c r="B15" s="186">
        <f>ACCUEIL!C16</f>
        <v>0</v>
      </c>
      <c r="C15" s="181"/>
      <c r="D15" s="250" t="str">
        <f>IFERROR(LOOKUP(C15,$H$13:$H$16,$I$13:$I$16),"")</f>
        <v/>
      </c>
      <c r="E15" s="205"/>
      <c r="F15" s="254" t="str">
        <f t="shared" si="1"/>
        <v/>
      </c>
      <c r="G15" s="160" t="s">
        <v>112</v>
      </c>
      <c r="H15" s="161">
        <v>3</v>
      </c>
      <c r="I15" s="162">
        <v>35</v>
      </c>
    </row>
    <row r="16" spans="1:10" ht="17.25" x14ac:dyDescent="0.3">
      <c r="A16" s="65">
        <f t="shared" si="2"/>
        <v>6</v>
      </c>
      <c r="B16" s="186">
        <f>ACCUEIL!C17</f>
        <v>0</v>
      </c>
      <c r="C16" s="181"/>
      <c r="D16" s="250" t="str">
        <f t="shared" ref="D16:D25" si="3">IFERROR(LOOKUP(C16,$H$13:$H$16,$I$13:$I$16),"")</f>
        <v/>
      </c>
      <c r="E16" s="205"/>
      <c r="F16" s="254" t="str">
        <f t="shared" si="1"/>
        <v/>
      </c>
      <c r="G16" s="160" t="s">
        <v>111</v>
      </c>
      <c r="H16" s="161">
        <v>4</v>
      </c>
      <c r="I16" s="162">
        <v>30</v>
      </c>
    </row>
    <row r="17" spans="1:7" ht="17.25" x14ac:dyDescent="0.3">
      <c r="A17" s="65">
        <f t="shared" si="2"/>
        <v>7</v>
      </c>
      <c r="B17" s="186">
        <f>ACCUEIL!C18</f>
        <v>0</v>
      </c>
      <c r="C17" s="181"/>
      <c r="D17" s="250" t="str">
        <f t="shared" si="3"/>
        <v/>
      </c>
      <c r="E17" s="205"/>
      <c r="F17" s="254" t="str">
        <f t="shared" si="1"/>
        <v/>
      </c>
      <c r="G17" s="72"/>
    </row>
    <row r="18" spans="1:7" ht="17.25" x14ac:dyDescent="0.3">
      <c r="A18" s="65">
        <f t="shared" si="2"/>
        <v>8</v>
      </c>
      <c r="B18" s="186">
        <f>ACCUEIL!C19</f>
        <v>0</v>
      </c>
      <c r="C18" s="181"/>
      <c r="D18" s="250" t="str">
        <f t="shared" si="3"/>
        <v/>
      </c>
      <c r="E18" s="205"/>
      <c r="F18" s="254" t="str">
        <f t="shared" si="1"/>
        <v/>
      </c>
      <c r="G18" s="72"/>
    </row>
    <row r="19" spans="1:7" ht="17.25" x14ac:dyDescent="0.3">
      <c r="A19" s="65">
        <f t="shared" si="2"/>
        <v>9</v>
      </c>
      <c r="B19" s="186">
        <f>ACCUEIL!C20</f>
        <v>0</v>
      </c>
      <c r="C19" s="181"/>
      <c r="D19" s="250" t="str">
        <f t="shared" si="3"/>
        <v/>
      </c>
      <c r="E19" s="205"/>
      <c r="F19" s="254" t="str">
        <f t="shared" si="1"/>
        <v/>
      </c>
      <c r="G19" s="72"/>
    </row>
    <row r="20" spans="1:7" ht="17.25" x14ac:dyDescent="0.3">
      <c r="A20" s="65">
        <f t="shared" si="2"/>
        <v>10</v>
      </c>
      <c r="B20" s="186">
        <f>ACCUEIL!C21</f>
        <v>0</v>
      </c>
      <c r="C20" s="181"/>
      <c r="D20" s="250" t="str">
        <f t="shared" si="3"/>
        <v/>
      </c>
      <c r="E20" s="205"/>
      <c r="F20" s="254" t="str">
        <f t="shared" si="1"/>
        <v/>
      </c>
      <c r="G20" s="72"/>
    </row>
    <row r="21" spans="1:7" ht="17.25" x14ac:dyDescent="0.3">
      <c r="A21" s="65">
        <f t="shared" si="2"/>
        <v>11</v>
      </c>
      <c r="B21" s="186">
        <f>ACCUEIL!C22</f>
        <v>0</v>
      </c>
      <c r="C21" s="181"/>
      <c r="D21" s="250" t="str">
        <f t="shared" si="3"/>
        <v/>
      </c>
      <c r="E21" s="205"/>
      <c r="F21" s="254" t="str">
        <f t="shared" si="1"/>
        <v/>
      </c>
      <c r="G21" s="72"/>
    </row>
    <row r="22" spans="1:7" ht="17.25" x14ac:dyDescent="0.3">
      <c r="A22" s="65">
        <f t="shared" si="2"/>
        <v>12</v>
      </c>
      <c r="B22" s="186">
        <f>ACCUEIL!C23</f>
        <v>0</v>
      </c>
      <c r="C22" s="181"/>
      <c r="D22" s="250" t="str">
        <f t="shared" si="3"/>
        <v/>
      </c>
      <c r="E22" s="205"/>
      <c r="F22" s="254" t="str">
        <f t="shared" si="1"/>
        <v/>
      </c>
      <c r="G22" s="72"/>
    </row>
    <row r="23" spans="1:7" ht="17.25" x14ac:dyDescent="0.3">
      <c r="A23" s="65">
        <f t="shared" si="2"/>
        <v>13</v>
      </c>
      <c r="B23" s="186">
        <f>ACCUEIL!C24</f>
        <v>0</v>
      </c>
      <c r="C23" s="181"/>
      <c r="D23" s="250" t="str">
        <f t="shared" si="3"/>
        <v/>
      </c>
      <c r="E23" s="205"/>
      <c r="F23" s="254" t="str">
        <f t="shared" si="1"/>
        <v/>
      </c>
      <c r="G23" s="72"/>
    </row>
    <row r="24" spans="1:7" ht="17.25" x14ac:dyDescent="0.3">
      <c r="A24" s="65">
        <f t="shared" si="2"/>
        <v>14</v>
      </c>
      <c r="B24" s="186">
        <f>ACCUEIL!C25</f>
        <v>0</v>
      </c>
      <c r="C24" s="181"/>
      <c r="D24" s="250" t="str">
        <f t="shared" si="3"/>
        <v/>
      </c>
      <c r="E24" s="205"/>
      <c r="F24" s="254" t="str">
        <f t="shared" si="1"/>
        <v/>
      </c>
      <c r="G24" s="72"/>
    </row>
    <row r="25" spans="1:7" ht="17.25" x14ac:dyDescent="0.3">
      <c r="A25" s="65">
        <f t="shared" si="2"/>
        <v>15</v>
      </c>
      <c r="B25" s="186">
        <f>ACCUEIL!C26</f>
        <v>0</v>
      </c>
      <c r="C25" s="181"/>
      <c r="D25" s="250" t="str">
        <f t="shared" si="3"/>
        <v/>
      </c>
      <c r="E25" s="205"/>
      <c r="F25" s="254" t="str">
        <f t="shared" si="1"/>
        <v/>
      </c>
      <c r="G25" s="72"/>
    </row>
    <row r="26" spans="1:7" ht="17.25" x14ac:dyDescent="0.3">
      <c r="A26" s="379" t="s">
        <v>88</v>
      </c>
      <c r="B26" s="380"/>
      <c r="C26" s="213"/>
      <c r="D26" s="250">
        <f>SUM(D11:D25)</f>
        <v>0</v>
      </c>
      <c r="E26" s="214"/>
      <c r="F26" s="255">
        <f>SUM(F11:F25)</f>
        <v>0</v>
      </c>
      <c r="G26" s="72"/>
    </row>
    <row r="27" spans="1:7" ht="17.25" x14ac:dyDescent="0.3">
      <c r="A27" s="72"/>
      <c r="B27" s="72"/>
      <c r="C27" s="72"/>
      <c r="D27" s="72"/>
      <c r="E27" s="72"/>
      <c r="F27" s="72"/>
      <c r="G27" s="72"/>
    </row>
    <row r="28" spans="1:7" ht="17.25" x14ac:dyDescent="0.3">
      <c r="A28" s="72"/>
      <c r="B28" s="72"/>
      <c r="C28" s="72"/>
      <c r="D28" s="72"/>
      <c r="E28" s="72"/>
      <c r="F28" s="72"/>
      <c r="G28" s="72"/>
    </row>
    <row r="29" spans="1:7" ht="17.25" x14ac:dyDescent="0.3">
      <c r="A29" s="72"/>
      <c r="B29" s="72"/>
      <c r="C29" s="72"/>
      <c r="D29" s="72"/>
      <c r="E29" s="72"/>
      <c r="F29" s="72"/>
      <c r="G29" s="72"/>
    </row>
    <row r="30" spans="1:7" ht="17.25" x14ac:dyDescent="0.3">
      <c r="A30" s="72"/>
      <c r="B30" s="72"/>
      <c r="C30" s="72"/>
      <c r="D30" s="72"/>
      <c r="E30" s="72"/>
      <c r="F30" s="72"/>
      <c r="G30" s="72"/>
    </row>
    <row r="31" spans="1:7" ht="17.25" x14ac:dyDescent="0.3">
      <c r="A31" s="72"/>
      <c r="B31" s="72"/>
      <c r="C31" s="72"/>
      <c r="D31" s="72"/>
      <c r="E31" s="72"/>
      <c r="F31" s="72"/>
      <c r="G31" s="72"/>
    </row>
    <row r="32" spans="1:7" ht="17.25" x14ac:dyDescent="0.3">
      <c r="A32" s="72"/>
      <c r="B32" s="72"/>
      <c r="C32" s="72"/>
      <c r="D32" s="72"/>
      <c r="E32" s="72"/>
      <c r="F32" s="72"/>
      <c r="G32" s="72"/>
    </row>
    <row r="33" spans="1:11" ht="24.95" customHeight="1" x14ac:dyDescent="0.3">
      <c r="A33" s="72"/>
      <c r="B33" s="72"/>
      <c r="C33" s="72"/>
      <c r="D33" s="72"/>
      <c r="E33" s="72"/>
      <c r="F33" s="72"/>
      <c r="G33" s="72"/>
    </row>
    <row r="34" spans="1:11" ht="17.25" x14ac:dyDescent="0.3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</row>
    <row r="35" spans="1:11" ht="17.25" x14ac:dyDescent="0.3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</row>
    <row r="36" spans="1:11" ht="17.25" x14ac:dyDescent="0.3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1" ht="17.25" x14ac:dyDescent="0.3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</row>
    <row r="38" spans="1:11" ht="17.25" x14ac:dyDescent="0.3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</row>
    <row r="39" spans="1:11" ht="17.25" x14ac:dyDescent="0.3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</row>
    <row r="40" spans="1:11" ht="17.25" x14ac:dyDescent="0.3">
      <c r="F40" s="72"/>
      <c r="G40" s="72"/>
      <c r="H40" s="72"/>
      <c r="I40" s="72"/>
      <c r="J40" s="72"/>
      <c r="K40" s="72"/>
    </row>
    <row r="41" spans="1:11" ht="17.25" x14ac:dyDescent="0.3">
      <c r="F41" s="72"/>
      <c r="G41" s="72"/>
      <c r="H41" s="72"/>
      <c r="I41" s="72"/>
      <c r="J41" s="72"/>
      <c r="K41" s="72"/>
    </row>
    <row r="42" spans="1:11" ht="17.25" x14ac:dyDescent="0.3">
      <c r="F42" s="72"/>
      <c r="G42" s="72"/>
      <c r="H42" s="72"/>
      <c r="I42" s="72"/>
      <c r="J42" s="72"/>
      <c r="K42" s="72"/>
    </row>
    <row r="43" spans="1:11" ht="17.25" x14ac:dyDescent="0.3">
      <c r="F43" s="72"/>
      <c r="G43" s="72"/>
      <c r="H43" s="72"/>
      <c r="I43" s="72"/>
      <c r="J43" s="72"/>
      <c r="K43" s="72"/>
    </row>
    <row r="44" spans="1:11" ht="17.25" x14ac:dyDescent="0.3">
      <c r="F44" s="72"/>
      <c r="G44" s="72"/>
      <c r="H44" s="72"/>
      <c r="I44" s="72"/>
      <c r="J44" s="72"/>
      <c r="K44" s="72"/>
    </row>
    <row r="45" spans="1:11" ht="17.25" x14ac:dyDescent="0.3">
      <c r="F45" s="72"/>
      <c r="G45" s="72"/>
      <c r="H45" s="72"/>
      <c r="I45" s="72"/>
      <c r="J45" s="72"/>
      <c r="K45" s="72"/>
    </row>
    <row r="46" spans="1:11" ht="17.25" x14ac:dyDescent="0.3">
      <c r="F46" s="72"/>
      <c r="G46" s="72"/>
      <c r="H46" s="72"/>
      <c r="I46" s="72"/>
      <c r="J46" s="72"/>
      <c r="K46" s="72"/>
    </row>
  </sheetData>
  <mergeCells count="6">
    <mergeCell ref="C1:F2"/>
    <mergeCell ref="A26:B26"/>
    <mergeCell ref="C4:F4"/>
    <mergeCell ref="C5:F5"/>
    <mergeCell ref="C6:F6"/>
    <mergeCell ref="C7:F7"/>
  </mergeCells>
  <pageMargins left="0.7" right="0.7" top="0.16666666666666666" bottom="0.26041666666666669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30"/>
  <sheetViews>
    <sheetView workbookViewId="0">
      <selection activeCell="B6" sqref="B6"/>
    </sheetView>
  </sheetViews>
  <sheetFormatPr baseColWidth="10" defaultRowHeight="15" x14ac:dyDescent="0.25"/>
  <cols>
    <col min="1" max="1" width="5" style="1" customWidth="1"/>
    <col min="2" max="2" width="30.42578125" customWidth="1"/>
    <col min="3" max="3" width="5.28515625" customWidth="1"/>
    <col min="4" max="4" width="5.7109375" customWidth="1"/>
    <col min="5" max="5" width="5.5703125" customWidth="1"/>
    <col min="6" max="6" width="5.85546875" customWidth="1"/>
    <col min="7" max="7" width="5.5703125" customWidth="1"/>
    <col min="8" max="8" width="6.140625" customWidth="1"/>
    <col min="9" max="9" width="1.7109375" customWidth="1"/>
    <col min="10" max="10" width="4.28515625" customWidth="1"/>
    <col min="11" max="12" width="4.42578125" customWidth="1"/>
    <col min="13" max="13" width="5.42578125" customWidth="1"/>
    <col min="14" max="15" width="5.28515625" customWidth="1"/>
    <col min="16" max="18" width="4.42578125" customWidth="1"/>
    <col min="19" max="19" width="10" style="12" customWidth="1"/>
    <col min="20" max="20" width="11.5703125" style="12" customWidth="1"/>
    <col min="21" max="21" width="10" style="12" customWidth="1"/>
    <col min="22" max="22" width="9.5703125" style="12" customWidth="1"/>
    <col min="23" max="23" width="7" customWidth="1"/>
    <col min="24" max="24" width="9.140625" customWidth="1"/>
    <col min="25" max="25" width="11.42578125" style="1" customWidth="1"/>
    <col min="26" max="26" width="3.140625" customWidth="1"/>
    <col min="27" max="27" width="7.5703125" customWidth="1"/>
    <col min="28" max="28" width="9.140625" customWidth="1"/>
  </cols>
  <sheetData>
    <row r="1" spans="1:29" s="18" customFormat="1" ht="13.5" customHeight="1" x14ac:dyDescent="0.35">
      <c r="A1" s="381" t="s">
        <v>36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</row>
    <row r="2" spans="1:29" s="18" customFormat="1" ht="13.5" customHeight="1" x14ac:dyDescent="0.35">
      <c r="A2" s="381" t="s">
        <v>89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</row>
    <row r="3" spans="1:29" ht="17.25" customHeight="1" x14ac:dyDescent="0.3">
      <c r="A3" s="175"/>
      <c r="B3" s="168" t="s">
        <v>0</v>
      </c>
      <c r="C3" s="354">
        <f>ACCUEIL!D5</f>
        <v>0</v>
      </c>
      <c r="D3" s="354"/>
      <c r="E3" s="354"/>
      <c r="F3" s="354"/>
      <c r="G3" s="354"/>
      <c r="H3" s="354"/>
      <c r="I3" s="66" t="s">
        <v>2</v>
      </c>
      <c r="J3" s="66"/>
      <c r="K3" s="66"/>
      <c r="L3" s="109"/>
      <c r="M3" s="194">
        <f>ACCUEIL!K5</f>
        <v>0</v>
      </c>
      <c r="N3" s="74"/>
      <c r="O3" s="74"/>
      <c r="P3" s="74"/>
      <c r="Q3" s="74"/>
      <c r="R3" s="74"/>
      <c r="S3" s="159"/>
      <c r="T3" s="161" t="s">
        <v>107</v>
      </c>
      <c r="U3" s="161" t="s">
        <v>108</v>
      </c>
      <c r="V3" s="164"/>
      <c r="W3" s="74"/>
      <c r="X3" s="74"/>
      <c r="Y3" s="176"/>
    </row>
    <row r="4" spans="1:29" ht="17.25" customHeight="1" x14ac:dyDescent="0.3">
      <c r="A4" s="175"/>
      <c r="B4" s="170" t="s">
        <v>159</v>
      </c>
      <c r="C4" s="355">
        <f>ACCUEIL!D6</f>
        <v>0</v>
      </c>
      <c r="D4" s="355"/>
      <c r="E4" s="355"/>
      <c r="F4" s="355"/>
      <c r="G4" s="355"/>
      <c r="H4" s="355"/>
      <c r="I4" s="67"/>
      <c r="J4" s="67"/>
      <c r="K4" s="67"/>
      <c r="L4" s="74"/>
      <c r="M4" s="76"/>
      <c r="N4" s="74"/>
      <c r="O4" s="421" t="s">
        <v>87</v>
      </c>
      <c r="P4" s="421"/>
      <c r="Q4" s="421"/>
      <c r="R4" s="421"/>
      <c r="S4" s="421"/>
      <c r="T4" s="161">
        <v>1</v>
      </c>
      <c r="U4" s="162">
        <v>16</v>
      </c>
      <c r="V4" s="164"/>
      <c r="W4" s="74"/>
      <c r="X4" s="74"/>
      <c r="Y4" s="176"/>
    </row>
    <row r="5" spans="1:29" ht="17.25" customHeight="1" x14ac:dyDescent="0.3">
      <c r="A5" s="175"/>
      <c r="B5" s="170" t="s">
        <v>24</v>
      </c>
      <c r="C5" s="355">
        <f>ACCUEIL!D7</f>
        <v>0</v>
      </c>
      <c r="D5" s="355"/>
      <c r="E5" s="355"/>
      <c r="F5" s="355"/>
      <c r="G5" s="355"/>
      <c r="H5" s="355"/>
      <c r="I5" s="67"/>
      <c r="J5" s="67"/>
      <c r="K5" s="67"/>
      <c r="L5" s="74"/>
      <c r="M5" s="76"/>
      <c r="N5" s="74"/>
      <c r="O5" s="421" t="s">
        <v>110</v>
      </c>
      <c r="P5" s="421"/>
      <c r="Q5" s="421"/>
      <c r="R5" s="421"/>
      <c r="S5" s="421"/>
      <c r="T5" s="161">
        <v>2</v>
      </c>
      <c r="U5" s="162">
        <v>12</v>
      </c>
      <c r="V5" s="164"/>
      <c r="W5" s="74"/>
      <c r="X5" s="74"/>
      <c r="Y5" s="176"/>
    </row>
    <row r="6" spans="1:29" s="6" customFormat="1" ht="16.5" customHeight="1" x14ac:dyDescent="0.3">
      <c r="A6" s="177"/>
      <c r="B6" s="172" t="s">
        <v>158</v>
      </c>
      <c r="C6" s="356">
        <f>ACCUEIL!D8</f>
        <v>0</v>
      </c>
      <c r="D6" s="356"/>
      <c r="E6" s="356"/>
      <c r="F6" s="356"/>
      <c r="G6" s="356"/>
      <c r="H6" s="356"/>
      <c r="I6" s="125"/>
      <c r="J6" s="125"/>
      <c r="K6" s="125"/>
      <c r="L6" s="179"/>
      <c r="M6" s="180"/>
      <c r="N6" s="178"/>
      <c r="O6" s="421" t="s">
        <v>117</v>
      </c>
      <c r="P6" s="421"/>
      <c r="Q6" s="421"/>
      <c r="R6" s="421"/>
      <c r="S6" s="421"/>
      <c r="T6" s="161">
        <v>3</v>
      </c>
      <c r="U6" s="162">
        <v>35</v>
      </c>
      <c r="V6" s="178"/>
      <c r="W6" s="178"/>
      <c r="X6" s="178"/>
      <c r="Y6" s="178"/>
    </row>
    <row r="7" spans="1:29" s="6" customFormat="1" ht="15" customHeight="1" x14ac:dyDescent="0.3">
      <c r="A7" s="177"/>
      <c r="B7" s="100"/>
      <c r="C7" s="101"/>
      <c r="D7" s="101"/>
      <c r="E7" s="54"/>
      <c r="F7" s="54"/>
      <c r="G7" s="54"/>
      <c r="H7" s="54"/>
      <c r="I7" s="178"/>
      <c r="J7" s="178"/>
      <c r="K7" s="178"/>
      <c r="L7" s="178"/>
      <c r="M7" s="178"/>
      <c r="N7" s="178"/>
      <c r="O7" s="421" t="s">
        <v>111</v>
      </c>
      <c r="P7" s="421"/>
      <c r="Q7" s="421"/>
      <c r="R7" s="421"/>
      <c r="S7" s="421"/>
      <c r="T7" s="161">
        <v>4</v>
      </c>
      <c r="U7" s="162">
        <v>30</v>
      </c>
      <c r="V7" s="178"/>
      <c r="W7" s="178"/>
      <c r="X7" s="178"/>
      <c r="Y7" s="178"/>
    </row>
    <row r="8" spans="1:29" s="31" customFormat="1" ht="21" customHeight="1" x14ac:dyDescent="0.25">
      <c r="A8" s="28" t="s">
        <v>31</v>
      </c>
      <c r="B8" s="28"/>
      <c r="C8" s="28"/>
      <c r="D8" s="28"/>
      <c r="E8" s="28"/>
      <c r="F8" s="28"/>
      <c r="G8" s="28"/>
      <c r="H8" s="28"/>
      <c r="I8" s="29"/>
      <c r="J8" s="30"/>
      <c r="K8" s="27"/>
      <c r="L8" s="27"/>
      <c r="M8" s="27"/>
      <c r="N8" s="27"/>
      <c r="O8" s="27"/>
      <c r="P8" s="27"/>
      <c r="Q8" s="27"/>
      <c r="R8" s="27"/>
      <c r="S8" s="27"/>
      <c r="T8" s="43"/>
      <c r="U8" s="43"/>
      <c r="V8" s="27"/>
      <c r="W8" s="27"/>
      <c r="X8" s="27"/>
      <c r="Y8" s="203"/>
    </row>
    <row r="9" spans="1:29" s="31" customFormat="1" ht="16.5" customHeight="1" thickBot="1" x14ac:dyDescent="0.3">
      <c r="A9" s="28"/>
      <c r="B9" s="28"/>
      <c r="C9" s="28"/>
      <c r="D9" s="28"/>
      <c r="E9" s="28"/>
      <c r="F9" s="28"/>
      <c r="G9" s="28"/>
      <c r="H9" s="28"/>
      <c r="I9" s="29"/>
      <c r="J9" s="30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204"/>
    </row>
    <row r="10" spans="1:29" ht="22.5" customHeight="1" x14ac:dyDescent="0.25">
      <c r="A10" s="56"/>
      <c r="B10" s="382" t="s">
        <v>155</v>
      </c>
      <c r="C10" s="384" t="s">
        <v>3</v>
      </c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5"/>
      <c r="Q10" s="385"/>
      <c r="R10" s="385"/>
      <c r="S10" s="384"/>
      <c r="T10" s="384"/>
      <c r="U10" s="384"/>
      <c r="V10" s="329"/>
      <c r="W10" s="386" t="s">
        <v>130</v>
      </c>
      <c r="X10" s="387"/>
      <c r="Y10" s="419" t="s">
        <v>133</v>
      </c>
      <c r="Z10" s="4"/>
      <c r="AA10" s="386" t="s">
        <v>131</v>
      </c>
      <c r="AB10" s="387"/>
      <c r="AC10" s="418" t="s">
        <v>132</v>
      </c>
    </row>
    <row r="11" spans="1:29" s="5" customFormat="1" ht="33" customHeight="1" thickBot="1" x14ac:dyDescent="0.3">
      <c r="A11" s="57"/>
      <c r="B11" s="383"/>
      <c r="C11" s="390" t="s">
        <v>4</v>
      </c>
      <c r="D11" s="390"/>
      <c r="E11" s="390"/>
      <c r="F11" s="390"/>
      <c r="G11" s="390"/>
      <c r="H11" s="391"/>
      <c r="I11" s="392"/>
      <c r="J11" s="394" t="s">
        <v>5</v>
      </c>
      <c r="K11" s="395"/>
      <c r="L11" s="396"/>
      <c r="M11" s="399" t="s">
        <v>23</v>
      </c>
      <c r="N11" s="400"/>
      <c r="O11" s="400"/>
      <c r="P11" s="399" t="s">
        <v>6</v>
      </c>
      <c r="Q11" s="400"/>
      <c r="R11" s="400"/>
      <c r="S11" s="406" t="s">
        <v>105</v>
      </c>
      <c r="T11" s="411" t="s">
        <v>145</v>
      </c>
      <c r="U11" s="413" t="s">
        <v>106</v>
      </c>
      <c r="V11" s="401" t="s">
        <v>146</v>
      </c>
      <c r="W11" s="388"/>
      <c r="X11" s="389"/>
      <c r="Y11" s="419"/>
      <c r="Z11" s="7"/>
      <c r="AA11" s="388"/>
      <c r="AB11" s="389"/>
      <c r="AC11" s="419"/>
    </row>
    <row r="12" spans="1:29" ht="81" customHeight="1" thickBot="1" x14ac:dyDescent="0.3">
      <c r="A12" s="55" t="s">
        <v>1</v>
      </c>
      <c r="B12" s="397" t="s">
        <v>7</v>
      </c>
      <c r="C12" s="86" t="s">
        <v>19</v>
      </c>
      <c r="D12" s="86" t="s">
        <v>20</v>
      </c>
      <c r="E12" s="86" t="s">
        <v>21</v>
      </c>
      <c r="F12" s="86" t="s">
        <v>25</v>
      </c>
      <c r="G12" s="87" t="s">
        <v>83</v>
      </c>
      <c r="H12" s="87" t="s">
        <v>84</v>
      </c>
      <c r="I12" s="393"/>
      <c r="J12" s="86" t="s">
        <v>26</v>
      </c>
      <c r="K12" s="86" t="s">
        <v>27</v>
      </c>
      <c r="L12" s="86" t="s">
        <v>28</v>
      </c>
      <c r="M12" s="88" t="s">
        <v>33</v>
      </c>
      <c r="N12" s="88" t="s">
        <v>34</v>
      </c>
      <c r="O12" s="89" t="s">
        <v>35</v>
      </c>
      <c r="P12" s="88" t="s">
        <v>33</v>
      </c>
      <c r="Q12" s="88" t="s">
        <v>34</v>
      </c>
      <c r="R12" s="90" t="s">
        <v>35</v>
      </c>
      <c r="S12" s="407"/>
      <c r="T12" s="412"/>
      <c r="U12" s="414"/>
      <c r="V12" s="402"/>
      <c r="W12" s="91" t="s">
        <v>46</v>
      </c>
      <c r="X12" s="90" t="s">
        <v>8</v>
      </c>
      <c r="Y12" s="420"/>
      <c r="AA12" s="91" t="s">
        <v>46</v>
      </c>
      <c r="AB12" s="90" t="s">
        <v>8</v>
      </c>
      <c r="AC12" s="420"/>
    </row>
    <row r="13" spans="1:29" ht="18.75" customHeight="1" x14ac:dyDescent="0.25">
      <c r="A13" s="19"/>
      <c r="B13" s="398"/>
      <c r="C13" s="116">
        <v>15</v>
      </c>
      <c r="D13" s="116">
        <v>20</v>
      </c>
      <c r="E13" s="116">
        <v>25</v>
      </c>
      <c r="F13" s="116">
        <v>20</v>
      </c>
      <c r="G13" s="122">
        <v>15</v>
      </c>
      <c r="H13" s="124">
        <v>15</v>
      </c>
      <c r="I13" s="59"/>
      <c r="J13" s="116">
        <v>5</v>
      </c>
      <c r="K13" s="116">
        <v>5</v>
      </c>
      <c r="L13" s="116">
        <v>5</v>
      </c>
      <c r="M13" s="117">
        <v>17</v>
      </c>
      <c r="N13" s="117">
        <v>17</v>
      </c>
      <c r="O13" s="118">
        <v>17</v>
      </c>
      <c r="P13" s="117">
        <v>5</v>
      </c>
      <c r="Q13" s="117">
        <v>5</v>
      </c>
      <c r="R13" s="117">
        <v>5</v>
      </c>
      <c r="S13" s="415"/>
      <c r="T13" s="416"/>
      <c r="U13" s="416"/>
      <c r="V13" s="416"/>
      <c r="W13" s="416"/>
      <c r="X13" s="416"/>
      <c r="Y13" s="417"/>
      <c r="AA13" s="8"/>
    </row>
    <row r="14" spans="1:29" s="10" customFormat="1" ht="18" customHeight="1" x14ac:dyDescent="0.25">
      <c r="A14" s="20">
        <v>1</v>
      </c>
      <c r="B14" s="212">
        <f>ACCUEIL!C27</f>
        <v>0</v>
      </c>
      <c r="C14" s="9"/>
      <c r="D14" s="9"/>
      <c r="E14" s="9"/>
      <c r="F14" s="9"/>
      <c r="G14" s="9"/>
      <c r="H14" s="9"/>
      <c r="I14" s="60"/>
      <c r="J14" s="9"/>
      <c r="K14" s="9"/>
      <c r="L14" s="9"/>
      <c r="M14" s="9"/>
      <c r="N14" s="9"/>
      <c r="O14" s="9"/>
      <c r="P14" s="9"/>
      <c r="Q14" s="9"/>
      <c r="R14" s="9"/>
      <c r="S14" s="157">
        <f>$C$13*C14+$D$13*D14+$E$13*E14+$F$13*F14+$H$13*H14+$G$13*G14+$J$13*J14+$K$13*K14+$L$13*L14</f>
        <v>0</v>
      </c>
      <c r="T14" s="157">
        <f>S14*0.8</f>
        <v>0</v>
      </c>
      <c r="U14" s="155">
        <f>$M$13*M14+$N$13*N14+$O$13*O14+$P$13*P14+$Q$13*Q14+$R$13*R14</f>
        <v>0</v>
      </c>
      <c r="V14" s="155">
        <f>U14*0.8</f>
        <v>0</v>
      </c>
      <c r="W14" s="206"/>
      <c r="X14" s="232" t="str">
        <f>IFERROR(LOOKUP(W14,$T$4:$T$7,$U$4:$U$7),"")</f>
        <v/>
      </c>
      <c r="Y14" s="233" t="str">
        <f>IFERROR(SUM(T14+V14+X14),"")</f>
        <v/>
      </c>
      <c r="AA14" s="206"/>
      <c r="AB14" s="232" t="str">
        <f>IFERROR(LOOKUP(AA14,$T$4:$T$7,$U$4:$U$7),"")</f>
        <v/>
      </c>
      <c r="AC14" s="233" t="str">
        <f>IFERROR(SUM(T14+V14+AB14),"")</f>
        <v/>
      </c>
    </row>
    <row r="15" spans="1:29" s="10" customFormat="1" ht="18" customHeight="1" x14ac:dyDescent="0.25">
      <c r="A15" s="9">
        <f>A14+1</f>
        <v>2</v>
      </c>
      <c r="B15" s="212">
        <f>ACCUEIL!C28</f>
        <v>0</v>
      </c>
      <c r="C15" s="9"/>
      <c r="D15" s="9"/>
      <c r="E15" s="9"/>
      <c r="F15" s="9"/>
      <c r="G15" s="9"/>
      <c r="H15" s="9"/>
      <c r="I15" s="61"/>
      <c r="J15" s="9"/>
      <c r="K15" s="9"/>
      <c r="L15" s="9"/>
      <c r="M15" s="9"/>
      <c r="N15" s="9"/>
      <c r="O15" s="9"/>
      <c r="P15" s="9"/>
      <c r="Q15" s="9"/>
      <c r="R15" s="9"/>
      <c r="S15" s="157">
        <f t="shared" ref="S15:S23" si="0">$C$13*C15+$D$13*D15+$E$13*E15+$F$13*F15+$H$13*H15+$G$13*G15+$J$13*J15+$K$13*K15+$L$13*L15</f>
        <v>0</v>
      </c>
      <c r="T15" s="157">
        <f t="shared" ref="T15:T23" si="1">S15*0.8</f>
        <v>0</v>
      </c>
      <c r="U15" s="155">
        <f t="shared" ref="U15:U23" si="2">$M$13*M15+$N$13*N15+$O$13*O15+$P$13*P15+$Q$13*Q15+$R$13*R15</f>
        <v>0</v>
      </c>
      <c r="V15" s="155">
        <f t="shared" ref="V15:V23" si="3">U15*0.8</f>
        <v>0</v>
      </c>
      <c r="W15" s="9"/>
      <c r="X15" s="232" t="str">
        <f t="shared" ref="X15:X23" si="4">IFERROR(LOOKUP(W15,$T$4:$T$7,$U$4:$U$7),"")</f>
        <v/>
      </c>
      <c r="Y15" s="233" t="str">
        <f>IFERROR(SUM(T15+V15+X15),"")</f>
        <v/>
      </c>
      <c r="AA15" s="9"/>
      <c r="AB15" s="232" t="str">
        <f t="shared" ref="AB15:AB23" si="5">IFERROR(LOOKUP(AA15,$T$4:$T$7,$U$4:$U$7),"")</f>
        <v/>
      </c>
      <c r="AC15" s="233" t="str">
        <f t="shared" ref="AC15:AC23" si="6">IFERROR(SUM(T15+V15+AB15),"")</f>
        <v/>
      </c>
    </row>
    <row r="16" spans="1:29" s="10" customFormat="1" ht="18" customHeight="1" x14ac:dyDescent="0.25">
      <c r="A16" s="9">
        <f t="shared" ref="A16:A23" si="7">A15+1</f>
        <v>3</v>
      </c>
      <c r="B16" s="212">
        <f>ACCUEIL!C29</f>
        <v>0</v>
      </c>
      <c r="C16" s="9"/>
      <c r="D16" s="9"/>
      <c r="E16" s="9"/>
      <c r="F16" s="9"/>
      <c r="G16" s="9"/>
      <c r="H16" s="9"/>
      <c r="I16" s="61"/>
      <c r="J16" s="9"/>
      <c r="K16" s="9"/>
      <c r="L16" s="9"/>
      <c r="M16" s="9"/>
      <c r="N16" s="9"/>
      <c r="O16" s="9"/>
      <c r="P16" s="9"/>
      <c r="Q16" s="9"/>
      <c r="R16" s="9"/>
      <c r="S16" s="157">
        <f t="shared" si="0"/>
        <v>0</v>
      </c>
      <c r="T16" s="157">
        <f t="shared" si="1"/>
        <v>0</v>
      </c>
      <c r="U16" s="155">
        <f>$M$13*M16+$N$13*N16+$O$13*O16+$P$13*P16+$Q$13*Q16+$R$13*R16</f>
        <v>0</v>
      </c>
      <c r="V16" s="155">
        <f t="shared" si="3"/>
        <v>0</v>
      </c>
      <c r="W16" s="9"/>
      <c r="X16" s="232" t="str">
        <f t="shared" si="4"/>
        <v/>
      </c>
      <c r="Y16" s="233" t="str">
        <f t="shared" ref="Y16:Y23" si="8">IFERROR(SUM(T16+V16+X16),"")</f>
        <v/>
      </c>
      <c r="AA16" s="9"/>
      <c r="AB16" s="232" t="str">
        <f t="shared" si="5"/>
        <v/>
      </c>
      <c r="AC16" s="233" t="str">
        <f t="shared" si="6"/>
        <v/>
      </c>
    </row>
    <row r="17" spans="1:29" s="10" customFormat="1" ht="18" customHeight="1" x14ac:dyDescent="0.25">
      <c r="A17" s="9">
        <f t="shared" si="7"/>
        <v>4</v>
      </c>
      <c r="B17" s="212">
        <f>ACCUEIL!C30</f>
        <v>0</v>
      </c>
      <c r="C17" s="9"/>
      <c r="D17" s="9"/>
      <c r="E17" s="9"/>
      <c r="F17" s="9"/>
      <c r="G17" s="9"/>
      <c r="H17" s="9"/>
      <c r="I17" s="61"/>
      <c r="J17" s="9"/>
      <c r="K17" s="9"/>
      <c r="L17" s="9"/>
      <c r="M17" s="9"/>
      <c r="N17" s="9"/>
      <c r="O17" s="9"/>
      <c r="P17" s="9"/>
      <c r="Q17" s="9"/>
      <c r="R17" s="9"/>
      <c r="S17" s="157">
        <f t="shared" si="0"/>
        <v>0</v>
      </c>
      <c r="T17" s="157">
        <f t="shared" si="1"/>
        <v>0</v>
      </c>
      <c r="U17" s="155">
        <f t="shared" si="2"/>
        <v>0</v>
      </c>
      <c r="V17" s="155">
        <f t="shared" si="3"/>
        <v>0</v>
      </c>
      <c r="W17" s="9"/>
      <c r="X17" s="232" t="str">
        <f t="shared" si="4"/>
        <v/>
      </c>
      <c r="Y17" s="233" t="str">
        <f t="shared" si="8"/>
        <v/>
      </c>
      <c r="AA17" s="9"/>
      <c r="AB17" s="232" t="str">
        <f t="shared" si="5"/>
        <v/>
      </c>
      <c r="AC17" s="233" t="str">
        <f t="shared" si="6"/>
        <v/>
      </c>
    </row>
    <row r="18" spans="1:29" s="10" customFormat="1" ht="18" customHeight="1" x14ac:dyDescent="0.25">
      <c r="A18" s="9">
        <f t="shared" si="7"/>
        <v>5</v>
      </c>
      <c r="B18" s="212">
        <f>ACCUEIL!C31</f>
        <v>0</v>
      </c>
      <c r="C18" s="9"/>
      <c r="D18" s="9"/>
      <c r="E18" s="9"/>
      <c r="F18" s="9"/>
      <c r="G18" s="9"/>
      <c r="H18" s="9"/>
      <c r="I18" s="61"/>
      <c r="J18" s="9"/>
      <c r="K18" s="9"/>
      <c r="L18" s="9"/>
      <c r="M18" s="9"/>
      <c r="N18" s="9"/>
      <c r="O18" s="9"/>
      <c r="P18" s="9"/>
      <c r="Q18" s="9"/>
      <c r="R18" s="9"/>
      <c r="S18" s="157">
        <f t="shared" si="0"/>
        <v>0</v>
      </c>
      <c r="T18" s="157">
        <f t="shared" si="1"/>
        <v>0</v>
      </c>
      <c r="U18" s="155">
        <f t="shared" si="2"/>
        <v>0</v>
      </c>
      <c r="V18" s="155">
        <f t="shared" si="3"/>
        <v>0</v>
      </c>
      <c r="W18" s="9"/>
      <c r="X18" s="232" t="str">
        <f t="shared" si="4"/>
        <v/>
      </c>
      <c r="Y18" s="233" t="str">
        <f t="shared" si="8"/>
        <v/>
      </c>
      <c r="AA18" s="9"/>
      <c r="AB18" s="232" t="str">
        <f t="shared" si="5"/>
        <v/>
      </c>
      <c r="AC18" s="233" t="str">
        <f t="shared" si="6"/>
        <v/>
      </c>
    </row>
    <row r="19" spans="1:29" s="10" customFormat="1" ht="18" customHeight="1" x14ac:dyDescent="0.25">
      <c r="A19" s="9">
        <f t="shared" si="7"/>
        <v>6</v>
      </c>
      <c r="B19" s="212">
        <f>ACCUEIL!C32</f>
        <v>0</v>
      </c>
      <c r="C19" s="9"/>
      <c r="D19" s="9"/>
      <c r="E19" s="9"/>
      <c r="F19" s="9"/>
      <c r="G19" s="9"/>
      <c r="H19" s="9"/>
      <c r="I19" s="61"/>
      <c r="J19" s="9"/>
      <c r="K19" s="9"/>
      <c r="L19" s="9"/>
      <c r="M19" s="9"/>
      <c r="N19" s="9"/>
      <c r="O19" s="9"/>
      <c r="P19" s="9"/>
      <c r="Q19" s="9"/>
      <c r="R19" s="9"/>
      <c r="S19" s="157">
        <f t="shared" si="0"/>
        <v>0</v>
      </c>
      <c r="T19" s="157">
        <f t="shared" si="1"/>
        <v>0</v>
      </c>
      <c r="U19" s="155">
        <f t="shared" si="2"/>
        <v>0</v>
      </c>
      <c r="V19" s="155">
        <f t="shared" si="3"/>
        <v>0</v>
      </c>
      <c r="W19" s="9"/>
      <c r="X19" s="232" t="str">
        <f t="shared" si="4"/>
        <v/>
      </c>
      <c r="Y19" s="233" t="str">
        <f t="shared" si="8"/>
        <v/>
      </c>
      <c r="AA19" s="9"/>
      <c r="AB19" s="232" t="str">
        <f t="shared" si="5"/>
        <v/>
      </c>
      <c r="AC19" s="233" t="str">
        <f t="shared" si="6"/>
        <v/>
      </c>
    </row>
    <row r="20" spans="1:29" s="10" customFormat="1" ht="18" customHeight="1" x14ac:dyDescent="0.25">
      <c r="A20" s="9">
        <f t="shared" si="7"/>
        <v>7</v>
      </c>
      <c r="B20" s="212">
        <f>ACCUEIL!C33</f>
        <v>0</v>
      </c>
      <c r="C20" s="9"/>
      <c r="D20" s="9"/>
      <c r="E20" s="9"/>
      <c r="F20" s="9"/>
      <c r="G20" s="9"/>
      <c r="H20" s="9"/>
      <c r="I20" s="61"/>
      <c r="J20" s="9"/>
      <c r="K20" s="9"/>
      <c r="L20" s="9"/>
      <c r="M20" s="9"/>
      <c r="N20" s="9"/>
      <c r="O20" s="9"/>
      <c r="P20" s="9"/>
      <c r="Q20" s="9"/>
      <c r="R20" s="9"/>
      <c r="S20" s="157">
        <f t="shared" si="0"/>
        <v>0</v>
      </c>
      <c r="T20" s="157">
        <f t="shared" si="1"/>
        <v>0</v>
      </c>
      <c r="U20" s="155">
        <f t="shared" si="2"/>
        <v>0</v>
      </c>
      <c r="V20" s="155">
        <f t="shared" si="3"/>
        <v>0</v>
      </c>
      <c r="W20" s="9"/>
      <c r="X20" s="232" t="str">
        <f t="shared" si="4"/>
        <v/>
      </c>
      <c r="Y20" s="233" t="str">
        <f t="shared" si="8"/>
        <v/>
      </c>
      <c r="AA20" s="9"/>
      <c r="AB20" s="232" t="str">
        <f t="shared" si="5"/>
        <v/>
      </c>
      <c r="AC20" s="233" t="str">
        <f t="shared" si="6"/>
        <v/>
      </c>
    </row>
    <row r="21" spans="1:29" s="10" customFormat="1" ht="18" customHeight="1" x14ac:dyDescent="0.25">
      <c r="A21" s="9">
        <f t="shared" si="7"/>
        <v>8</v>
      </c>
      <c r="B21" s="212">
        <f>ACCUEIL!C34</f>
        <v>0</v>
      </c>
      <c r="C21" s="9"/>
      <c r="D21" s="9"/>
      <c r="E21" s="9"/>
      <c r="F21" s="9"/>
      <c r="G21" s="9"/>
      <c r="H21" s="9"/>
      <c r="I21" s="61"/>
      <c r="J21" s="9"/>
      <c r="K21" s="9"/>
      <c r="L21" s="9"/>
      <c r="M21" s="9"/>
      <c r="N21" s="9"/>
      <c r="O21" s="9"/>
      <c r="P21" s="9"/>
      <c r="Q21" s="9"/>
      <c r="R21" s="9"/>
      <c r="S21" s="157">
        <f t="shared" si="0"/>
        <v>0</v>
      </c>
      <c r="T21" s="157">
        <f t="shared" si="1"/>
        <v>0</v>
      </c>
      <c r="U21" s="155">
        <f t="shared" si="2"/>
        <v>0</v>
      </c>
      <c r="V21" s="155">
        <f t="shared" si="3"/>
        <v>0</v>
      </c>
      <c r="W21" s="9"/>
      <c r="X21" s="232" t="str">
        <f t="shared" si="4"/>
        <v/>
      </c>
      <c r="Y21" s="233" t="str">
        <f t="shared" si="8"/>
        <v/>
      </c>
      <c r="AA21" s="9"/>
      <c r="AB21" s="232" t="str">
        <f t="shared" si="5"/>
        <v/>
      </c>
      <c r="AC21" s="233" t="str">
        <f t="shared" si="6"/>
        <v/>
      </c>
    </row>
    <row r="22" spans="1:29" s="10" customFormat="1" ht="18" customHeight="1" x14ac:dyDescent="0.25">
      <c r="A22" s="9">
        <f t="shared" si="7"/>
        <v>9</v>
      </c>
      <c r="B22" s="212">
        <f>ACCUEIL!C35</f>
        <v>0</v>
      </c>
      <c r="C22" s="9"/>
      <c r="D22" s="9"/>
      <c r="E22" s="9"/>
      <c r="F22" s="9"/>
      <c r="G22" s="9"/>
      <c r="H22" s="9"/>
      <c r="I22" s="61"/>
      <c r="J22" s="9"/>
      <c r="K22" s="9"/>
      <c r="L22" s="9"/>
      <c r="M22" s="9"/>
      <c r="N22" s="9"/>
      <c r="O22" s="9"/>
      <c r="P22" s="9"/>
      <c r="Q22" s="9"/>
      <c r="R22" s="9"/>
      <c r="S22" s="157">
        <f t="shared" si="0"/>
        <v>0</v>
      </c>
      <c r="T22" s="157">
        <f t="shared" si="1"/>
        <v>0</v>
      </c>
      <c r="U22" s="155">
        <f t="shared" si="2"/>
        <v>0</v>
      </c>
      <c r="V22" s="155">
        <f t="shared" si="3"/>
        <v>0</v>
      </c>
      <c r="W22" s="9"/>
      <c r="X22" s="232" t="str">
        <f t="shared" si="4"/>
        <v/>
      </c>
      <c r="Y22" s="233" t="str">
        <f t="shared" si="8"/>
        <v/>
      </c>
      <c r="AA22" s="9"/>
      <c r="AB22" s="232" t="str">
        <f t="shared" si="5"/>
        <v/>
      </c>
      <c r="AC22" s="233" t="str">
        <f t="shared" si="6"/>
        <v/>
      </c>
    </row>
    <row r="23" spans="1:29" s="10" customFormat="1" ht="18" customHeight="1" x14ac:dyDescent="0.25">
      <c r="A23" s="9">
        <f t="shared" si="7"/>
        <v>10</v>
      </c>
      <c r="B23" s="212">
        <f>ACCUEIL!C36</f>
        <v>0</v>
      </c>
      <c r="C23" s="9"/>
      <c r="D23" s="9"/>
      <c r="E23" s="9"/>
      <c r="F23" s="9"/>
      <c r="G23" s="9"/>
      <c r="H23" s="9"/>
      <c r="I23" s="61"/>
      <c r="J23" s="9"/>
      <c r="K23" s="9"/>
      <c r="L23" s="9"/>
      <c r="M23" s="9"/>
      <c r="N23" s="9"/>
      <c r="O23" s="9"/>
      <c r="P23" s="9"/>
      <c r="Q23" s="9"/>
      <c r="R23" s="9"/>
      <c r="S23" s="157">
        <f t="shared" si="0"/>
        <v>0</v>
      </c>
      <c r="T23" s="157">
        <f t="shared" si="1"/>
        <v>0</v>
      </c>
      <c r="U23" s="155">
        <f t="shared" si="2"/>
        <v>0</v>
      </c>
      <c r="V23" s="155">
        <f t="shared" si="3"/>
        <v>0</v>
      </c>
      <c r="W23" s="9"/>
      <c r="X23" s="232" t="str">
        <f t="shared" si="4"/>
        <v/>
      </c>
      <c r="Y23" s="233" t="str">
        <f t="shared" si="8"/>
        <v/>
      </c>
      <c r="AA23" s="9"/>
      <c r="AB23" s="232" t="str">
        <f t="shared" si="5"/>
        <v/>
      </c>
      <c r="AC23" s="233" t="str">
        <f t="shared" si="6"/>
        <v/>
      </c>
    </row>
    <row r="24" spans="1:29" s="2" customFormat="1" ht="27" customHeight="1" x14ac:dyDescent="0.25">
      <c r="A24" s="404" t="s">
        <v>94</v>
      </c>
      <c r="B24" s="405"/>
      <c r="C24" s="408"/>
      <c r="D24" s="409"/>
      <c r="E24" s="409"/>
      <c r="F24" s="409"/>
      <c r="G24" s="409"/>
      <c r="H24" s="410"/>
      <c r="I24" s="62"/>
      <c r="J24" s="408"/>
      <c r="K24" s="409"/>
      <c r="L24" s="409"/>
      <c r="M24" s="409"/>
      <c r="N24" s="409"/>
      <c r="O24" s="409"/>
      <c r="P24" s="409"/>
      <c r="Q24" s="409"/>
      <c r="R24" s="410"/>
      <c r="S24" s="158">
        <f>SUM(S14:S23)</f>
        <v>0</v>
      </c>
      <c r="T24" s="158">
        <f t="shared" ref="T24" si="9">SUM(T14:T23)</f>
        <v>0</v>
      </c>
      <c r="U24" s="156">
        <f>SUM(U14:U23)</f>
        <v>0</v>
      </c>
      <c r="V24" s="156">
        <f>SUM(V14:V23)</f>
        <v>0</v>
      </c>
      <c r="W24" s="220"/>
      <c r="X24" s="120">
        <f>SUM(X14:X23)</f>
        <v>0</v>
      </c>
      <c r="Y24" s="119">
        <f>SUM(Y14:Y23)</f>
        <v>0</v>
      </c>
      <c r="AA24" s="220"/>
      <c r="AB24" s="120">
        <f>SUM(AB14:AB23)</f>
        <v>0</v>
      </c>
      <c r="AC24" s="119">
        <f>SUM(AC14:AC23)</f>
        <v>0</v>
      </c>
    </row>
    <row r="25" spans="1:29" ht="29.25" customHeight="1" x14ac:dyDescent="0.3">
      <c r="A25" s="11"/>
      <c r="B25" s="102" t="s">
        <v>90</v>
      </c>
      <c r="C25" s="102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103"/>
      <c r="T25" s="103"/>
      <c r="U25" s="103"/>
      <c r="V25" s="103"/>
      <c r="W25" s="63"/>
      <c r="X25" s="63"/>
      <c r="Y25" s="104"/>
    </row>
    <row r="26" spans="1:29" ht="16.5" x14ac:dyDescent="0.3">
      <c r="B26" s="403" t="s">
        <v>32</v>
      </c>
      <c r="C26" s="403"/>
      <c r="D26" s="403"/>
      <c r="E26" s="403"/>
      <c r="F26" s="403"/>
      <c r="G26" s="403"/>
      <c r="H26" s="403"/>
      <c r="I26" s="403"/>
      <c r="J26" s="403"/>
      <c r="K26" s="403"/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3"/>
      <c r="W26" s="403"/>
      <c r="X26" s="403"/>
      <c r="Y26" s="403"/>
    </row>
    <row r="27" spans="1:29" ht="16.5" x14ac:dyDescent="0.3">
      <c r="B27" s="403" t="s">
        <v>22</v>
      </c>
      <c r="C27" s="403"/>
      <c r="D27" s="403"/>
      <c r="E27" s="403"/>
      <c r="F27" s="403"/>
      <c r="G27" s="403"/>
      <c r="H27" s="403"/>
      <c r="I27" s="403"/>
      <c r="J27" s="403"/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03"/>
      <c r="X27" s="403"/>
      <c r="Y27" s="403"/>
    </row>
    <row r="28" spans="1:29" ht="16.5" x14ac:dyDescent="0.3">
      <c r="B28" s="63" t="s">
        <v>91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103"/>
      <c r="T28" s="103"/>
      <c r="U28" s="103"/>
      <c r="V28" s="103"/>
      <c r="W28" s="63"/>
      <c r="X28" s="63"/>
      <c r="Y28" s="104"/>
    </row>
    <row r="29" spans="1:29" ht="16.5" x14ac:dyDescent="0.3"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103"/>
      <c r="T29" s="103"/>
      <c r="U29" s="103"/>
      <c r="V29" s="103"/>
      <c r="W29" s="63"/>
      <c r="X29" s="63"/>
      <c r="Y29" s="104"/>
    </row>
    <row r="30" spans="1:29" ht="16.5" x14ac:dyDescent="0.3">
      <c r="S30" s="103"/>
      <c r="T30" s="103"/>
      <c r="U30" s="103"/>
      <c r="V30" s="103"/>
      <c r="W30" s="63"/>
      <c r="X30" s="63"/>
      <c r="Y30" s="104"/>
    </row>
  </sheetData>
  <mergeCells count="32">
    <mergeCell ref="AA10:AB11"/>
    <mergeCell ref="AC10:AC12"/>
    <mergeCell ref="O4:S4"/>
    <mergeCell ref="O5:S5"/>
    <mergeCell ref="O6:S6"/>
    <mergeCell ref="O7:S7"/>
    <mergeCell ref="Y10:Y12"/>
    <mergeCell ref="B26:Y26"/>
    <mergeCell ref="B27:Y27"/>
    <mergeCell ref="A24:B24"/>
    <mergeCell ref="S11:S12"/>
    <mergeCell ref="C24:H24"/>
    <mergeCell ref="J24:R24"/>
    <mergeCell ref="T11:T12"/>
    <mergeCell ref="U11:U12"/>
    <mergeCell ref="S13:Y13"/>
    <mergeCell ref="A1:Y1"/>
    <mergeCell ref="A2:Y2"/>
    <mergeCell ref="B10:B11"/>
    <mergeCell ref="C10:V10"/>
    <mergeCell ref="W10:X11"/>
    <mergeCell ref="C11:H11"/>
    <mergeCell ref="I11:I12"/>
    <mergeCell ref="J11:L11"/>
    <mergeCell ref="B12:B13"/>
    <mergeCell ref="M11:O11"/>
    <mergeCell ref="P11:R11"/>
    <mergeCell ref="V11:V12"/>
    <mergeCell ref="C3:H3"/>
    <mergeCell ref="C4:H4"/>
    <mergeCell ref="C5:H5"/>
    <mergeCell ref="C6:H6"/>
  </mergeCells>
  <pageMargins left="0.31496062992125984" right="0.31496062992125984" top="0.35433070866141736" bottom="0.35433070866141736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61"/>
  <sheetViews>
    <sheetView showRuler="0" zoomScaleNormal="100" workbookViewId="0">
      <selection activeCell="M19" sqref="M19"/>
    </sheetView>
  </sheetViews>
  <sheetFormatPr baseColWidth="10" defaultRowHeight="15" x14ac:dyDescent="0.25"/>
  <cols>
    <col min="1" max="1" width="7.5703125" style="1" customWidth="1"/>
    <col min="2" max="2" width="26.5703125" customWidth="1"/>
    <col min="3" max="3" width="20.28515625" style="6" customWidth="1"/>
    <col min="4" max="4" width="21.5703125" customWidth="1"/>
    <col min="5" max="6" width="18" customWidth="1"/>
    <col min="7" max="7" width="4.42578125" customWidth="1"/>
    <col min="8" max="8" width="16.7109375" customWidth="1"/>
    <col min="9" max="9" width="17.28515625" customWidth="1"/>
  </cols>
  <sheetData>
    <row r="1" spans="1:9" ht="25.5" customHeight="1" x14ac:dyDescent="0.5">
      <c r="A1" s="428" t="s">
        <v>36</v>
      </c>
      <c r="B1" s="428"/>
      <c r="C1" s="428"/>
      <c r="D1" s="428"/>
      <c r="E1" s="428"/>
      <c r="F1" s="428"/>
      <c r="G1" s="184"/>
    </row>
    <row r="2" spans="1:9" ht="9" customHeight="1" x14ac:dyDescent="0.4">
      <c r="A2" s="42"/>
      <c r="B2" s="42"/>
      <c r="C2" s="42"/>
      <c r="D2" s="42"/>
      <c r="E2" s="42"/>
      <c r="F2" s="42"/>
      <c r="G2" s="42"/>
    </row>
    <row r="3" spans="1:9" ht="21" customHeight="1" x14ac:dyDescent="0.25">
      <c r="A3" s="433" t="s">
        <v>96</v>
      </c>
      <c r="B3" s="433"/>
      <c r="C3" s="433"/>
      <c r="D3" s="433"/>
      <c r="E3" s="433"/>
      <c r="F3" s="433"/>
      <c r="G3" s="183"/>
    </row>
    <row r="4" spans="1:9" ht="10.5" customHeight="1" x14ac:dyDescent="0.25">
      <c r="A4" s="45"/>
      <c r="B4" s="45"/>
      <c r="C4" s="45"/>
      <c r="D4" s="45"/>
      <c r="E4" s="46"/>
      <c r="F4" s="45"/>
      <c r="G4" s="45"/>
    </row>
    <row r="5" spans="1:9" ht="17.25" customHeight="1" x14ac:dyDescent="0.25">
      <c r="B5" s="134" t="s">
        <v>0</v>
      </c>
      <c r="C5" s="190">
        <f>IFERROR(ACCUEIL!D5,"")</f>
        <v>0</v>
      </c>
      <c r="D5" s="135" t="s">
        <v>2</v>
      </c>
      <c r="E5" s="193">
        <f>IFERROR(ACCUEIL!K5,"")</f>
        <v>0</v>
      </c>
    </row>
    <row r="6" spans="1:9" ht="16.5" customHeight="1" x14ac:dyDescent="0.25">
      <c r="B6" s="131" t="s">
        <v>100</v>
      </c>
      <c r="C6" s="191">
        <f>IFERROR(ACCUEIL!D6,"")</f>
        <v>0</v>
      </c>
      <c r="D6" s="129"/>
      <c r="E6" s="130"/>
      <c r="F6" s="126"/>
      <c r="G6" s="126"/>
    </row>
    <row r="7" spans="1:9" ht="15" customHeight="1" x14ac:dyDescent="0.25">
      <c r="A7" s="39"/>
      <c r="B7" s="131" t="s">
        <v>102</v>
      </c>
      <c r="C7" s="191">
        <f>IFERROR(ACCUEIL!D7,"")</f>
        <v>0</v>
      </c>
      <c r="D7" s="129"/>
      <c r="E7" s="132"/>
      <c r="F7" s="127"/>
      <c r="G7" s="127"/>
    </row>
    <row r="8" spans="1:9" ht="15" customHeight="1" x14ac:dyDescent="0.25">
      <c r="B8" s="136" t="s">
        <v>101</v>
      </c>
      <c r="C8" s="192">
        <f>IFERROR(ACCUEIL!D8,"")</f>
        <v>0</v>
      </c>
      <c r="D8" s="137"/>
      <c r="E8" s="133"/>
      <c r="F8" s="24"/>
      <c r="G8" s="24"/>
    </row>
    <row r="9" spans="1:9" ht="15" customHeight="1" x14ac:dyDescent="0.3">
      <c r="A9" s="25"/>
      <c r="B9" s="25"/>
      <c r="C9" s="26"/>
      <c r="D9" s="25"/>
      <c r="E9" s="23"/>
      <c r="F9" s="24"/>
      <c r="G9" s="24"/>
    </row>
    <row r="10" spans="1:9" ht="15" customHeight="1" x14ac:dyDescent="0.25">
      <c r="A10" s="432"/>
      <c r="B10" s="432"/>
      <c r="C10" s="432"/>
      <c r="D10" s="432"/>
      <c r="E10" s="432"/>
      <c r="F10" s="432"/>
      <c r="G10" s="182"/>
    </row>
    <row r="11" spans="1:9" ht="15.75" customHeight="1" x14ac:dyDescent="0.25">
      <c r="D11" s="429"/>
      <c r="E11" s="429"/>
      <c r="F11" s="429"/>
      <c r="G11" s="185"/>
      <c r="H11" s="422" t="s">
        <v>115</v>
      </c>
      <c r="I11" s="423"/>
    </row>
    <row r="12" spans="1:9" ht="57" customHeight="1" x14ac:dyDescent="0.25">
      <c r="A12" s="64"/>
      <c r="B12" s="92" t="s">
        <v>156</v>
      </c>
      <c r="C12" s="312" t="s">
        <v>11</v>
      </c>
      <c r="D12" s="105" t="s">
        <v>12</v>
      </c>
      <c r="E12" s="105" t="s">
        <v>116</v>
      </c>
      <c r="F12" s="106" t="s">
        <v>95</v>
      </c>
      <c r="G12" s="196"/>
      <c r="H12" s="105" t="s">
        <v>148</v>
      </c>
      <c r="I12" s="106" t="s">
        <v>95</v>
      </c>
    </row>
    <row r="13" spans="1:9" s="10" customFormat="1" ht="17.25" customHeight="1" x14ac:dyDescent="0.25">
      <c r="A13" s="333" t="s">
        <v>103</v>
      </c>
      <c r="B13" s="188">
        <f>ACCUEIL!C12</f>
        <v>0</v>
      </c>
      <c r="C13" s="153">
        <f>LOOKUP(B13,HÉBERGEMENT!B14,HÉBERGEMENT!R14)</f>
        <v>0</v>
      </c>
      <c r="D13" s="154">
        <f>LOOKUP(B13,RESTAURATION!B14,RESTAURATION!P14)</f>
        <v>0</v>
      </c>
      <c r="E13" s="200" t="str">
        <f>LOOKUP(B13,'TOURISME '!B11,'TOURISME '!D11)</f>
        <v/>
      </c>
      <c r="F13" s="48">
        <f>SUM(C13:E13)</f>
        <v>0</v>
      </c>
      <c r="G13" s="198"/>
      <c r="H13" s="202" t="str">
        <f>LOOKUP(B13,'TOURISME '!B11,'TOURISME '!F11)</f>
        <v/>
      </c>
      <c r="I13" s="222">
        <f>SUM(C13,D13,H13)</f>
        <v>0</v>
      </c>
    </row>
    <row r="14" spans="1:9" s="10" customFormat="1" ht="17.25" customHeight="1" x14ac:dyDescent="0.25">
      <c r="A14" s="334"/>
      <c r="B14" s="188">
        <f>ACCUEIL!C13</f>
        <v>0</v>
      </c>
      <c r="C14" s="153">
        <f>LOOKUP(B14,HÉBERGEMENT!B15,HÉBERGEMENT!R15)</f>
        <v>0</v>
      </c>
      <c r="D14" s="154">
        <f>LOOKUP(B14,RESTAURATION!B15,RESTAURATION!P15)</f>
        <v>0</v>
      </c>
      <c r="E14" s="200" t="str">
        <f>LOOKUP(B14,'TOURISME '!B12,'TOURISME '!D12)</f>
        <v/>
      </c>
      <c r="F14" s="48">
        <f t="shared" ref="F14:F37" si="0">SUM(C14:E14)</f>
        <v>0</v>
      </c>
      <c r="G14" s="198"/>
      <c r="H14" s="202" t="str">
        <f>LOOKUP(B14,'TOURISME '!B12,'TOURISME '!F12)</f>
        <v/>
      </c>
      <c r="I14" s="222">
        <f t="shared" ref="I14:I26" si="1">SUM(C14,D14,H14)</f>
        <v>0</v>
      </c>
    </row>
    <row r="15" spans="1:9" s="10" customFormat="1" ht="17.25" customHeight="1" x14ac:dyDescent="0.25">
      <c r="A15" s="334"/>
      <c r="B15" s="188">
        <f>ACCUEIL!C14</f>
        <v>0</v>
      </c>
      <c r="C15" s="153">
        <f>LOOKUP(B15,HÉBERGEMENT!B16,HÉBERGEMENT!R16)</f>
        <v>0</v>
      </c>
      <c r="D15" s="154">
        <f>LOOKUP(B15,RESTAURATION!B16,RESTAURATION!P16)</f>
        <v>0</v>
      </c>
      <c r="E15" s="200" t="str">
        <f>LOOKUP(B15,'TOURISME '!B13,'TOURISME '!D13)</f>
        <v/>
      </c>
      <c r="F15" s="48">
        <f t="shared" si="0"/>
        <v>0</v>
      </c>
      <c r="G15" s="198"/>
      <c r="H15" s="202" t="str">
        <f>LOOKUP(B15,'TOURISME '!B13,'TOURISME '!F13)</f>
        <v/>
      </c>
      <c r="I15" s="222">
        <f t="shared" si="1"/>
        <v>0</v>
      </c>
    </row>
    <row r="16" spans="1:9" s="10" customFormat="1" ht="17.25" customHeight="1" x14ac:dyDescent="0.25">
      <c r="A16" s="334"/>
      <c r="B16" s="188">
        <f>ACCUEIL!C15</f>
        <v>0</v>
      </c>
      <c r="C16" s="153">
        <f>LOOKUP(B16,HÉBERGEMENT!B17,HÉBERGEMENT!R17)</f>
        <v>0</v>
      </c>
      <c r="D16" s="154">
        <f>LOOKUP(B16,RESTAURATION!B17,RESTAURATION!P17)</f>
        <v>0</v>
      </c>
      <c r="E16" s="200" t="str">
        <f>LOOKUP(B16,'TOURISME '!B14,'TOURISME '!D14)</f>
        <v/>
      </c>
      <c r="F16" s="48">
        <f t="shared" si="0"/>
        <v>0</v>
      </c>
      <c r="G16" s="198"/>
      <c r="H16" s="202" t="str">
        <f>LOOKUP(B16,'TOURISME '!B14,'TOURISME '!F14)</f>
        <v/>
      </c>
      <c r="I16" s="222">
        <f t="shared" si="1"/>
        <v>0</v>
      </c>
    </row>
    <row r="17" spans="1:9" s="10" customFormat="1" ht="17.25" customHeight="1" x14ac:dyDescent="0.25">
      <c r="A17" s="334"/>
      <c r="B17" s="188">
        <f>ACCUEIL!C16</f>
        <v>0</v>
      </c>
      <c r="C17" s="153">
        <f>LOOKUP(B17,HÉBERGEMENT!B18,HÉBERGEMENT!R18)</f>
        <v>0</v>
      </c>
      <c r="D17" s="154">
        <f>LOOKUP(B17,RESTAURATION!B18,RESTAURATION!P18)</f>
        <v>0</v>
      </c>
      <c r="E17" s="200" t="str">
        <f>LOOKUP(B17,'TOURISME '!B15,'TOURISME '!D15)</f>
        <v/>
      </c>
      <c r="F17" s="48">
        <f t="shared" si="0"/>
        <v>0</v>
      </c>
      <c r="G17" s="198"/>
      <c r="H17" s="202" t="str">
        <f>LOOKUP(B17,'TOURISME '!B15,'TOURISME '!F15)</f>
        <v/>
      </c>
      <c r="I17" s="222">
        <f t="shared" si="1"/>
        <v>0</v>
      </c>
    </row>
    <row r="18" spans="1:9" s="10" customFormat="1" ht="17.25" customHeight="1" x14ac:dyDescent="0.25">
      <c r="A18" s="334"/>
      <c r="B18" s="188">
        <f>ACCUEIL!C17</f>
        <v>0</v>
      </c>
      <c r="C18" s="153">
        <f>LOOKUP(B18,HÉBERGEMENT!B19,HÉBERGEMENT!R19)</f>
        <v>0</v>
      </c>
      <c r="D18" s="154">
        <f>LOOKUP(B18,RESTAURATION!B19,RESTAURATION!P19)</f>
        <v>0</v>
      </c>
      <c r="E18" s="200" t="str">
        <f>LOOKUP(B18,'TOURISME '!B16,'TOURISME '!D16)</f>
        <v/>
      </c>
      <c r="F18" s="48">
        <f t="shared" si="0"/>
        <v>0</v>
      </c>
      <c r="G18" s="198"/>
      <c r="H18" s="202" t="str">
        <f>LOOKUP(B18,'TOURISME '!B16,'TOURISME '!F16)</f>
        <v/>
      </c>
      <c r="I18" s="222">
        <f t="shared" si="1"/>
        <v>0</v>
      </c>
    </row>
    <row r="19" spans="1:9" s="10" customFormat="1" ht="17.25" customHeight="1" x14ac:dyDescent="0.25">
      <c r="A19" s="334"/>
      <c r="B19" s="188">
        <f>ACCUEIL!C18</f>
        <v>0</v>
      </c>
      <c r="C19" s="153">
        <f>LOOKUP(B19,HÉBERGEMENT!B20,HÉBERGEMENT!R20)</f>
        <v>0</v>
      </c>
      <c r="D19" s="154">
        <f>LOOKUP(B19,RESTAURATION!B20,RESTAURATION!P20)</f>
        <v>0</v>
      </c>
      <c r="E19" s="200" t="str">
        <f>LOOKUP(B19,'TOURISME '!B17,'TOURISME '!D17)</f>
        <v/>
      </c>
      <c r="F19" s="48">
        <f t="shared" si="0"/>
        <v>0</v>
      </c>
      <c r="G19" s="198"/>
      <c r="H19" s="202" t="str">
        <f>LOOKUP(B19,'TOURISME '!B17,'TOURISME '!F17)</f>
        <v/>
      </c>
      <c r="I19" s="222">
        <f t="shared" si="1"/>
        <v>0</v>
      </c>
    </row>
    <row r="20" spans="1:9" s="10" customFormat="1" ht="17.25" customHeight="1" x14ac:dyDescent="0.25">
      <c r="A20" s="334"/>
      <c r="B20" s="188">
        <f>ACCUEIL!C19</f>
        <v>0</v>
      </c>
      <c r="C20" s="153">
        <f>LOOKUP(B20,HÉBERGEMENT!B21,HÉBERGEMENT!R21)</f>
        <v>0</v>
      </c>
      <c r="D20" s="154">
        <f>LOOKUP(B20,RESTAURATION!B21,RESTAURATION!P21)</f>
        <v>0</v>
      </c>
      <c r="E20" s="200" t="str">
        <f>LOOKUP(B20,'TOURISME '!B18,'TOURISME '!D18)</f>
        <v/>
      </c>
      <c r="F20" s="48">
        <f t="shared" si="0"/>
        <v>0</v>
      </c>
      <c r="G20" s="198"/>
      <c r="H20" s="202" t="str">
        <f>LOOKUP(B20,'TOURISME '!B18,'TOURISME '!F18)</f>
        <v/>
      </c>
      <c r="I20" s="222">
        <f t="shared" si="1"/>
        <v>0</v>
      </c>
    </row>
    <row r="21" spans="1:9" s="10" customFormat="1" ht="17.25" customHeight="1" x14ac:dyDescent="0.25">
      <c r="A21" s="334"/>
      <c r="B21" s="188">
        <f>ACCUEIL!C20</f>
        <v>0</v>
      </c>
      <c r="C21" s="153">
        <f>LOOKUP(B21,HÉBERGEMENT!B22,HÉBERGEMENT!R22)</f>
        <v>0</v>
      </c>
      <c r="D21" s="154">
        <f>LOOKUP(B21,RESTAURATION!B22,RESTAURATION!P22)</f>
        <v>0</v>
      </c>
      <c r="E21" s="200" t="str">
        <f>LOOKUP(B21,'TOURISME '!B19,'TOURISME '!D19)</f>
        <v/>
      </c>
      <c r="F21" s="48">
        <f t="shared" si="0"/>
        <v>0</v>
      </c>
      <c r="G21" s="198"/>
      <c r="H21" s="202" t="str">
        <f>LOOKUP(B21,'TOURISME '!B19,'TOURISME '!F19)</f>
        <v/>
      </c>
      <c r="I21" s="222">
        <f t="shared" si="1"/>
        <v>0</v>
      </c>
    </row>
    <row r="22" spans="1:9" s="10" customFormat="1" ht="17.25" customHeight="1" x14ac:dyDescent="0.25">
      <c r="A22" s="334"/>
      <c r="B22" s="188">
        <f>ACCUEIL!C21</f>
        <v>0</v>
      </c>
      <c r="C22" s="153">
        <f>LOOKUP(B22,HÉBERGEMENT!B23,HÉBERGEMENT!R23)</f>
        <v>0</v>
      </c>
      <c r="D22" s="154">
        <f>LOOKUP(B22,RESTAURATION!B23,RESTAURATION!P23)</f>
        <v>0</v>
      </c>
      <c r="E22" s="200" t="str">
        <f>LOOKUP(B22,'TOURISME '!B20,'TOURISME '!D20)</f>
        <v/>
      </c>
      <c r="F22" s="48">
        <f t="shared" si="0"/>
        <v>0</v>
      </c>
      <c r="G22" s="198"/>
      <c r="H22" s="202" t="str">
        <f>LOOKUP(B22,'TOURISME '!B20,'TOURISME '!F20)</f>
        <v/>
      </c>
      <c r="I22" s="222">
        <f t="shared" si="1"/>
        <v>0</v>
      </c>
    </row>
    <row r="23" spans="1:9" s="10" customFormat="1" ht="17.25" customHeight="1" x14ac:dyDescent="0.25">
      <c r="A23" s="334"/>
      <c r="B23" s="188">
        <f>ACCUEIL!C22</f>
        <v>0</v>
      </c>
      <c r="C23" s="153">
        <f>LOOKUP(B23,HÉBERGEMENT!B24,HÉBERGEMENT!R24)</f>
        <v>0</v>
      </c>
      <c r="D23" s="154">
        <f>LOOKUP(B23,RESTAURATION!B24,RESTAURATION!P24)</f>
        <v>0</v>
      </c>
      <c r="E23" s="200" t="str">
        <f>LOOKUP(B23,'TOURISME '!B21,'TOURISME '!D21)</f>
        <v/>
      </c>
      <c r="F23" s="48">
        <f t="shared" si="0"/>
        <v>0</v>
      </c>
      <c r="G23" s="198"/>
      <c r="H23" s="202" t="str">
        <f>LOOKUP(B23,'TOURISME '!B21,'TOURISME '!F21)</f>
        <v/>
      </c>
      <c r="I23" s="222">
        <f t="shared" si="1"/>
        <v>0</v>
      </c>
    </row>
    <row r="24" spans="1:9" s="10" customFormat="1" ht="17.25" customHeight="1" x14ac:dyDescent="0.25">
      <c r="A24" s="334"/>
      <c r="B24" s="188">
        <f>ACCUEIL!C23</f>
        <v>0</v>
      </c>
      <c r="C24" s="153">
        <f>LOOKUP(B24,HÉBERGEMENT!B25,HÉBERGEMENT!R25)</f>
        <v>0</v>
      </c>
      <c r="D24" s="154">
        <f>LOOKUP(B24,RESTAURATION!B25,RESTAURATION!P25)</f>
        <v>0</v>
      </c>
      <c r="E24" s="200" t="str">
        <f>LOOKUP(B24,'TOURISME '!B22,'TOURISME '!D22)</f>
        <v/>
      </c>
      <c r="F24" s="48">
        <f t="shared" si="0"/>
        <v>0</v>
      </c>
      <c r="G24" s="198"/>
      <c r="H24" s="202" t="str">
        <f>LOOKUP(B24,'TOURISME '!B22,'TOURISME '!F22)</f>
        <v/>
      </c>
      <c r="I24" s="222">
        <f t="shared" si="1"/>
        <v>0</v>
      </c>
    </row>
    <row r="25" spans="1:9" s="10" customFormat="1" ht="17.25" customHeight="1" x14ac:dyDescent="0.25">
      <c r="A25" s="334"/>
      <c r="B25" s="188">
        <f>ACCUEIL!C24</f>
        <v>0</v>
      </c>
      <c r="C25" s="153">
        <f>LOOKUP(B25,HÉBERGEMENT!B26,HÉBERGEMENT!R26)</f>
        <v>0</v>
      </c>
      <c r="D25" s="154">
        <f>LOOKUP(B25,RESTAURATION!B26,RESTAURATION!P26)</f>
        <v>0</v>
      </c>
      <c r="E25" s="200" t="str">
        <f>LOOKUP(B25,'TOURISME '!B23,'TOURISME '!D23)</f>
        <v/>
      </c>
      <c r="F25" s="48">
        <f t="shared" si="0"/>
        <v>0</v>
      </c>
      <c r="G25" s="198"/>
      <c r="H25" s="202" t="str">
        <f>LOOKUP(B25,'TOURISME '!B23,'TOURISME '!F23)</f>
        <v/>
      </c>
      <c r="I25" s="222">
        <f t="shared" si="1"/>
        <v>0</v>
      </c>
    </row>
    <row r="26" spans="1:9" s="10" customFormat="1" ht="17.25" customHeight="1" x14ac:dyDescent="0.25">
      <c r="A26" s="334"/>
      <c r="B26" s="188">
        <f>ACCUEIL!C25</f>
        <v>0</v>
      </c>
      <c r="C26" s="153">
        <f>LOOKUP(B26,HÉBERGEMENT!B27,HÉBERGEMENT!R27)</f>
        <v>0</v>
      </c>
      <c r="D26" s="154">
        <f>LOOKUP(B26,RESTAURATION!B27,RESTAURATION!P27)</f>
        <v>0</v>
      </c>
      <c r="E26" s="200" t="str">
        <f>LOOKUP(B26,'TOURISME '!B24,'TOURISME '!D24)</f>
        <v/>
      </c>
      <c r="F26" s="48">
        <f t="shared" si="0"/>
        <v>0</v>
      </c>
      <c r="G26" s="198"/>
      <c r="H26" s="202" t="str">
        <f>LOOKUP(B26,'TOURISME '!B24,'TOURISME '!F24)</f>
        <v/>
      </c>
      <c r="I26" s="222">
        <f t="shared" si="1"/>
        <v>0</v>
      </c>
    </row>
    <row r="27" spans="1:9" s="10" customFormat="1" ht="17.25" customHeight="1" x14ac:dyDescent="0.25">
      <c r="A27" s="335"/>
      <c r="B27" s="188">
        <f>ACCUEIL!C26</f>
        <v>0</v>
      </c>
      <c r="C27" s="153">
        <f>LOOKUP(B27,HÉBERGEMENT!B28,HÉBERGEMENT!R28)</f>
        <v>0</v>
      </c>
      <c r="D27" s="154">
        <f>LOOKUP(B27,RESTAURATION!B28,RESTAURATION!P28)</f>
        <v>0</v>
      </c>
      <c r="E27" s="200" t="str">
        <f>LOOKUP(B27,'TOURISME '!B25,'TOURISME '!D25)</f>
        <v/>
      </c>
      <c r="F27" s="48">
        <f t="shared" si="0"/>
        <v>0</v>
      </c>
      <c r="G27" s="198"/>
      <c r="H27" s="202" t="str">
        <f>LOOKUP(B27,'TOURISME '!B25,'TOURISME '!F25)</f>
        <v/>
      </c>
      <c r="I27" s="222">
        <f>SUM(C27,D27,H27)</f>
        <v>0</v>
      </c>
    </row>
    <row r="28" spans="1:9" s="10" customFormat="1" ht="17.25" customHeight="1" x14ac:dyDescent="0.25">
      <c r="A28" s="336" t="s">
        <v>104</v>
      </c>
      <c r="B28" s="189">
        <f>ACCUEIL!C27</f>
        <v>0</v>
      </c>
      <c r="C28" s="138">
        <f>LOOKUP(B28,JEUNES!B14,JEUNES!V14)</f>
        <v>0</v>
      </c>
      <c r="D28" s="139">
        <f>LOOKUP(B28,JEUNES!B14,JEUNES!T14)</f>
        <v>0</v>
      </c>
      <c r="E28" s="201" t="str">
        <f>LOOKUP(B28,JEUNES!B14,JEUNES!Y14)</f>
        <v/>
      </c>
      <c r="F28" s="48">
        <f t="shared" si="0"/>
        <v>0</v>
      </c>
      <c r="G28" s="198"/>
      <c r="H28" s="221" t="str">
        <f>LOOKUP(B28,JEUNES!B14,JEUNES!AC14)</f>
        <v/>
      </c>
      <c r="I28" s="222">
        <f t="shared" ref="I28:I37" si="2">SUM(C28,D28,H28)</f>
        <v>0</v>
      </c>
    </row>
    <row r="29" spans="1:9" s="10" customFormat="1" ht="17.25" customHeight="1" x14ac:dyDescent="0.25">
      <c r="A29" s="337"/>
      <c r="B29" s="189">
        <f>ACCUEIL!C28</f>
        <v>0</v>
      </c>
      <c r="C29" s="138">
        <f>LOOKUP(B29,JEUNES!B15,JEUNES!V15)</f>
        <v>0</v>
      </c>
      <c r="D29" s="139">
        <f>LOOKUP(B29,JEUNES!B15,JEUNES!T15)</f>
        <v>0</v>
      </c>
      <c r="E29" s="201" t="str">
        <f>LOOKUP(B29,JEUNES!B15,JEUNES!Y15)</f>
        <v/>
      </c>
      <c r="F29" s="48">
        <f t="shared" si="0"/>
        <v>0</v>
      </c>
      <c r="G29" s="198"/>
      <c r="H29" s="221" t="str">
        <f>LOOKUP(B29,JEUNES!B15,JEUNES!AC15)</f>
        <v/>
      </c>
      <c r="I29" s="222">
        <f t="shared" si="2"/>
        <v>0</v>
      </c>
    </row>
    <row r="30" spans="1:9" s="10" customFormat="1" ht="17.25" customHeight="1" x14ac:dyDescent="0.25">
      <c r="A30" s="337"/>
      <c r="B30" s="189">
        <f>ACCUEIL!C29</f>
        <v>0</v>
      </c>
      <c r="C30" s="138">
        <f>LOOKUP(B30,JEUNES!B16,JEUNES!V16)</f>
        <v>0</v>
      </c>
      <c r="D30" s="139">
        <f>LOOKUP(B30,JEUNES!B16,JEUNES!T16)</f>
        <v>0</v>
      </c>
      <c r="E30" s="201" t="str">
        <f>LOOKUP(B30,JEUNES!B16,JEUNES!Y16)</f>
        <v/>
      </c>
      <c r="F30" s="48">
        <f t="shared" si="0"/>
        <v>0</v>
      </c>
      <c r="G30" s="198"/>
      <c r="H30" s="221" t="str">
        <f>LOOKUP(B30,JEUNES!B16,JEUNES!AC16)</f>
        <v/>
      </c>
      <c r="I30" s="222">
        <f t="shared" si="2"/>
        <v>0</v>
      </c>
    </row>
    <row r="31" spans="1:9" s="10" customFormat="1" ht="17.25" customHeight="1" x14ac:dyDescent="0.25">
      <c r="A31" s="337"/>
      <c r="B31" s="189">
        <f>ACCUEIL!C30</f>
        <v>0</v>
      </c>
      <c r="C31" s="138">
        <f>LOOKUP(B31,JEUNES!B17,JEUNES!V17)</f>
        <v>0</v>
      </c>
      <c r="D31" s="139">
        <f>LOOKUP(B31,JEUNES!B17,JEUNES!T17)</f>
        <v>0</v>
      </c>
      <c r="E31" s="201" t="str">
        <f>LOOKUP(B31,JEUNES!B17,JEUNES!Y17)</f>
        <v/>
      </c>
      <c r="F31" s="48">
        <f t="shared" si="0"/>
        <v>0</v>
      </c>
      <c r="G31" s="198"/>
      <c r="H31" s="221" t="str">
        <f>LOOKUP(B31,JEUNES!B17,JEUNES!AC17)</f>
        <v/>
      </c>
      <c r="I31" s="222">
        <f t="shared" si="2"/>
        <v>0</v>
      </c>
    </row>
    <row r="32" spans="1:9" s="10" customFormat="1" ht="17.25" customHeight="1" x14ac:dyDescent="0.25">
      <c r="A32" s="337"/>
      <c r="B32" s="189">
        <f>ACCUEIL!C31</f>
        <v>0</v>
      </c>
      <c r="C32" s="138">
        <f>LOOKUP(B32,JEUNES!B18,JEUNES!V18)</f>
        <v>0</v>
      </c>
      <c r="D32" s="139">
        <f>LOOKUP(B32,JEUNES!B18,JEUNES!T18)</f>
        <v>0</v>
      </c>
      <c r="E32" s="201" t="str">
        <f>LOOKUP(B32,JEUNES!B18,JEUNES!Y18)</f>
        <v/>
      </c>
      <c r="F32" s="48">
        <f t="shared" si="0"/>
        <v>0</v>
      </c>
      <c r="G32" s="198"/>
      <c r="H32" s="221" t="str">
        <f>LOOKUP(B32,JEUNES!B18,JEUNES!AC18)</f>
        <v/>
      </c>
      <c r="I32" s="222">
        <f t="shared" si="2"/>
        <v>0</v>
      </c>
    </row>
    <row r="33" spans="1:9" s="10" customFormat="1" ht="17.25" customHeight="1" x14ac:dyDescent="0.25">
      <c r="A33" s="337"/>
      <c r="B33" s="189">
        <f>ACCUEIL!C32</f>
        <v>0</v>
      </c>
      <c r="C33" s="138">
        <f>LOOKUP(B33,JEUNES!B19,JEUNES!V19)</f>
        <v>0</v>
      </c>
      <c r="D33" s="139">
        <f>LOOKUP(B33,JEUNES!B19,JEUNES!T19)</f>
        <v>0</v>
      </c>
      <c r="E33" s="201" t="str">
        <f>LOOKUP(B33,JEUNES!B19,JEUNES!Y19)</f>
        <v/>
      </c>
      <c r="F33" s="48">
        <f t="shared" si="0"/>
        <v>0</v>
      </c>
      <c r="G33" s="198"/>
      <c r="H33" s="221" t="str">
        <f>LOOKUP(B33,JEUNES!B19,JEUNES!AC19)</f>
        <v/>
      </c>
      <c r="I33" s="222">
        <f t="shared" si="2"/>
        <v>0</v>
      </c>
    </row>
    <row r="34" spans="1:9" s="10" customFormat="1" ht="17.25" customHeight="1" x14ac:dyDescent="0.25">
      <c r="A34" s="337"/>
      <c r="B34" s="189">
        <f>ACCUEIL!C33</f>
        <v>0</v>
      </c>
      <c r="C34" s="138">
        <f>LOOKUP(B34,JEUNES!B20,JEUNES!V20)</f>
        <v>0</v>
      </c>
      <c r="D34" s="139">
        <f>LOOKUP(B34,JEUNES!B20,JEUNES!T20)</f>
        <v>0</v>
      </c>
      <c r="E34" s="201" t="str">
        <f>LOOKUP(B34,JEUNES!B20,JEUNES!Y20)</f>
        <v/>
      </c>
      <c r="F34" s="48">
        <f t="shared" si="0"/>
        <v>0</v>
      </c>
      <c r="G34" s="198"/>
      <c r="H34" s="221" t="str">
        <f>LOOKUP(B34,JEUNES!B20,JEUNES!AC20)</f>
        <v/>
      </c>
      <c r="I34" s="222">
        <f t="shared" si="2"/>
        <v>0</v>
      </c>
    </row>
    <row r="35" spans="1:9" s="10" customFormat="1" ht="17.25" customHeight="1" x14ac:dyDescent="0.25">
      <c r="A35" s="337"/>
      <c r="B35" s="189">
        <f>ACCUEIL!C34</f>
        <v>0</v>
      </c>
      <c r="C35" s="138">
        <f>LOOKUP(B35,JEUNES!B21,JEUNES!V21)</f>
        <v>0</v>
      </c>
      <c r="D35" s="139">
        <f>LOOKUP(B35,JEUNES!B21,JEUNES!T21)</f>
        <v>0</v>
      </c>
      <c r="E35" s="201" t="str">
        <f>LOOKUP(B35,JEUNES!B21,JEUNES!Y21)</f>
        <v/>
      </c>
      <c r="F35" s="48">
        <f t="shared" si="0"/>
        <v>0</v>
      </c>
      <c r="G35" s="198"/>
      <c r="H35" s="221" t="str">
        <f>LOOKUP(B35,JEUNES!B21,JEUNES!AC21)</f>
        <v/>
      </c>
      <c r="I35" s="222">
        <f t="shared" si="2"/>
        <v>0</v>
      </c>
    </row>
    <row r="36" spans="1:9" s="10" customFormat="1" ht="17.25" customHeight="1" x14ac:dyDescent="0.25">
      <c r="A36" s="337"/>
      <c r="B36" s="189">
        <f>ACCUEIL!C35</f>
        <v>0</v>
      </c>
      <c r="C36" s="138">
        <f>LOOKUP(B36,JEUNES!B22,JEUNES!V22)</f>
        <v>0</v>
      </c>
      <c r="D36" s="139">
        <f>LOOKUP(B36,JEUNES!B22,JEUNES!T22)</f>
        <v>0</v>
      </c>
      <c r="E36" s="201" t="str">
        <f>LOOKUP(B36,JEUNES!B22,JEUNES!Y22)</f>
        <v/>
      </c>
      <c r="F36" s="48">
        <f t="shared" si="0"/>
        <v>0</v>
      </c>
      <c r="G36" s="198"/>
      <c r="H36" s="221" t="str">
        <f>LOOKUP(B36,JEUNES!B22,JEUNES!AC22)</f>
        <v/>
      </c>
      <c r="I36" s="222">
        <f t="shared" si="2"/>
        <v>0</v>
      </c>
    </row>
    <row r="37" spans="1:9" s="10" customFormat="1" ht="17.25" customHeight="1" x14ac:dyDescent="0.25">
      <c r="A37" s="338"/>
      <c r="B37" s="189">
        <f>ACCUEIL!C36</f>
        <v>0</v>
      </c>
      <c r="C37" s="138">
        <f>LOOKUP(B37,JEUNES!B23,JEUNES!V23)</f>
        <v>0</v>
      </c>
      <c r="D37" s="139">
        <f>LOOKUP(B37,JEUNES!B23,JEUNES!T23)</f>
        <v>0</v>
      </c>
      <c r="E37" s="201" t="str">
        <f>LOOKUP(B37,JEUNES!B23,JEUNES!Y23)</f>
        <v/>
      </c>
      <c r="F37" s="48">
        <f t="shared" si="0"/>
        <v>0</v>
      </c>
      <c r="G37" s="198"/>
      <c r="H37" s="221" t="str">
        <f>LOOKUP(B37,JEUNES!B23,JEUNES!AC23)</f>
        <v/>
      </c>
      <c r="I37" s="222">
        <f t="shared" si="2"/>
        <v>0</v>
      </c>
    </row>
    <row r="38" spans="1:9" s="10" customFormat="1" ht="24" customHeight="1" x14ac:dyDescent="0.25">
      <c r="A38" s="430" t="s">
        <v>13</v>
      </c>
      <c r="B38" s="431"/>
      <c r="C38" s="49">
        <f>SUM(C13:C37)</f>
        <v>0</v>
      </c>
      <c r="D38" s="49">
        <f>SUM(D13:D37)</f>
        <v>0</v>
      </c>
      <c r="E38" s="49">
        <f>SUM(E13:E37)</f>
        <v>0</v>
      </c>
      <c r="F38" s="49">
        <f>SUM(F13:F37)</f>
        <v>0</v>
      </c>
      <c r="G38" s="199"/>
      <c r="H38" s="223">
        <f>SUM(H13:H37)</f>
        <v>0</v>
      </c>
      <c r="I38" s="223">
        <f>SUM(I13:I37)</f>
        <v>0</v>
      </c>
    </row>
    <row r="39" spans="1:9" s="10" customFormat="1" ht="9.75" customHeight="1" x14ac:dyDescent="0.25">
      <c r="A39" s="1"/>
      <c r="B39"/>
      <c r="C39" s="6"/>
      <c r="D39"/>
      <c r="E39"/>
      <c r="F39" s="50"/>
      <c r="G39" s="50"/>
    </row>
    <row r="40" spans="1:9" s="10" customFormat="1" x14ac:dyDescent="0.25">
      <c r="A40" s="1"/>
      <c r="B40" s="16" t="s">
        <v>14</v>
      </c>
      <c r="C40" s="226" t="s">
        <v>15</v>
      </c>
      <c r="D40" s="227" t="s">
        <v>16</v>
      </c>
      <c r="E40" s="426" t="s">
        <v>134</v>
      </c>
      <c r="F40" s="424">
        <f>C41*D41</f>
        <v>0</v>
      </c>
      <c r="G40" s="197"/>
      <c r="I40" s="424">
        <f>C41*D41</f>
        <v>0</v>
      </c>
    </row>
    <row r="41" spans="1:9" s="10" customFormat="1" x14ac:dyDescent="0.25">
      <c r="A41" s="1"/>
      <c r="B41" s="17" t="s">
        <v>18</v>
      </c>
      <c r="C41" s="226"/>
      <c r="D41" s="228">
        <v>40</v>
      </c>
      <c r="E41" s="427"/>
      <c r="F41" s="425"/>
      <c r="G41" s="197"/>
      <c r="I41" s="425"/>
    </row>
    <row r="42" spans="1:9" s="10" customFormat="1" ht="26.25" customHeight="1" x14ac:dyDescent="0.25">
      <c r="A42" s="1"/>
      <c r="B42" s="37" t="s">
        <v>30</v>
      </c>
      <c r="C42" s="38"/>
      <c r="D42" s="38"/>
      <c r="E42" s="38"/>
      <c r="F42" s="49">
        <f>SUM(F13:F27)+F40</f>
        <v>0</v>
      </c>
      <c r="G42" s="208"/>
      <c r="I42" s="223">
        <f>SUM(I13:I27)+I40</f>
        <v>0</v>
      </c>
    </row>
    <row r="43" spans="1:9" s="10" customFormat="1" ht="21.75" customHeight="1" x14ac:dyDescent="0.25">
      <c r="A43" s="32"/>
      <c r="B43" s="35" t="s">
        <v>129</v>
      </c>
      <c r="C43" s="36"/>
      <c r="D43" s="36"/>
      <c r="E43" s="36"/>
      <c r="F43" s="51">
        <f>SUM(F28:F37)</f>
        <v>0</v>
      </c>
      <c r="G43" s="208"/>
      <c r="I43" s="51">
        <f>SUM(I28:I37)</f>
        <v>0</v>
      </c>
    </row>
    <row r="44" spans="1:9" s="10" customFormat="1" ht="21.75" customHeight="1" x14ac:dyDescent="0.25">
      <c r="A44" s="32"/>
      <c r="B44" s="33" t="s">
        <v>48</v>
      </c>
      <c r="C44" s="34"/>
      <c r="D44" s="34"/>
      <c r="E44" s="34"/>
      <c r="F44" s="52">
        <f>F42+F43</f>
        <v>0</v>
      </c>
      <c r="G44" s="208"/>
      <c r="I44" s="224">
        <f>I42+I43</f>
        <v>0</v>
      </c>
    </row>
    <row r="45" spans="1:9" s="10" customFormat="1" ht="24.75" customHeight="1" x14ac:dyDescent="0.25">
      <c r="A45" s="1"/>
      <c r="B45" s="40" t="s">
        <v>151</v>
      </c>
      <c r="C45" s="41"/>
      <c r="D45" s="41"/>
      <c r="E45" s="41"/>
      <c r="F45" s="47">
        <f>F44*0.3</f>
        <v>0</v>
      </c>
      <c r="G45" s="209"/>
      <c r="I45" s="47">
        <f>I44*0.3</f>
        <v>0</v>
      </c>
    </row>
    <row r="46" spans="1:9" s="10" customFormat="1" ht="30" customHeight="1" x14ac:dyDescent="0.25">
      <c r="A46" s="1"/>
      <c r="B46" s="44" t="s">
        <v>47</v>
      </c>
      <c r="C46" s="38"/>
      <c r="D46" s="38"/>
      <c r="E46" s="38"/>
      <c r="F46" s="53">
        <f>F44-F45</f>
        <v>0</v>
      </c>
      <c r="G46" s="210"/>
      <c r="I46" s="225">
        <f>I44-I45</f>
        <v>0</v>
      </c>
    </row>
    <row r="47" spans="1:9" s="10" customFormat="1" ht="10.5" customHeight="1" x14ac:dyDescent="0.25">
      <c r="A47" s="1"/>
      <c r="B47"/>
      <c r="C47" s="6"/>
      <c r="D47"/>
      <c r="E47"/>
      <c r="F47"/>
      <c r="G47" s="211"/>
    </row>
    <row r="48" spans="1:9" s="10" customFormat="1" ht="17.25" x14ac:dyDescent="0.25">
      <c r="A48" s="1"/>
      <c r="B48" s="321" t="s">
        <v>150</v>
      </c>
      <c r="C48" s="322"/>
      <c r="D48" s="322"/>
      <c r="E48" s="322"/>
      <c r="F48" s="313"/>
      <c r="G48" s="314"/>
      <c r="H48" s="315"/>
    </row>
    <row r="49" spans="1:8" s="10" customFormat="1" ht="17.25" x14ac:dyDescent="0.25">
      <c r="A49" s="1"/>
      <c r="B49" s="323" t="s">
        <v>157</v>
      </c>
      <c r="C49" s="308"/>
      <c r="D49" s="308"/>
      <c r="E49" s="308"/>
      <c r="F49" s="316"/>
      <c r="G49" s="317"/>
      <c r="H49" s="318"/>
    </row>
    <row r="50" spans="1:8" s="10" customFormat="1" ht="17.25" x14ac:dyDescent="0.25">
      <c r="A50" s="1"/>
      <c r="B50" s="324" t="s">
        <v>149</v>
      </c>
      <c r="C50" s="325"/>
      <c r="D50" s="325"/>
      <c r="E50" s="325"/>
      <c r="F50" s="319"/>
      <c r="G50" s="319"/>
      <c r="H50" s="320"/>
    </row>
    <row r="51" spans="1:8" s="10" customFormat="1" x14ac:dyDescent="0.25">
      <c r="A51" s="1"/>
      <c r="B51" s="68"/>
      <c r="C51" s="107"/>
      <c r="D51" s="68"/>
      <c r="E51" s="68"/>
      <c r="F51" s="68"/>
      <c r="G51" s="68"/>
    </row>
    <row r="52" spans="1:8" s="10" customFormat="1" x14ac:dyDescent="0.25">
      <c r="A52" s="1"/>
      <c r="B52"/>
      <c r="C52" s="6"/>
      <c r="D52"/>
      <c r="E52"/>
      <c r="F52"/>
      <c r="G52"/>
    </row>
    <row r="53" spans="1:8" s="10" customFormat="1" x14ac:dyDescent="0.25">
      <c r="A53" s="1"/>
      <c r="B53"/>
      <c r="C53" s="6"/>
      <c r="D53"/>
      <c r="E53"/>
      <c r="F53"/>
      <c r="G53"/>
    </row>
    <row r="54" spans="1:8" s="10" customFormat="1" x14ac:dyDescent="0.25">
      <c r="A54" s="1"/>
      <c r="B54"/>
      <c r="C54" s="6"/>
      <c r="D54"/>
      <c r="E54"/>
      <c r="F54"/>
      <c r="G54"/>
    </row>
    <row r="55" spans="1:8" s="10" customFormat="1" x14ac:dyDescent="0.25">
      <c r="A55" s="1"/>
      <c r="B55"/>
      <c r="C55" s="6"/>
      <c r="D55"/>
      <c r="E55"/>
      <c r="F55"/>
      <c r="G55"/>
    </row>
    <row r="56" spans="1:8" s="10" customFormat="1" x14ac:dyDescent="0.25">
      <c r="A56" s="1"/>
      <c r="B56"/>
      <c r="C56" s="6"/>
      <c r="D56"/>
      <c r="E56"/>
      <c r="F56"/>
      <c r="G56"/>
    </row>
    <row r="57" spans="1:8" s="10" customFormat="1" x14ac:dyDescent="0.25">
      <c r="A57" s="1"/>
      <c r="B57"/>
      <c r="C57" s="6"/>
      <c r="D57"/>
      <c r="E57"/>
      <c r="F57"/>
      <c r="G57"/>
    </row>
    <row r="58" spans="1:8" s="10" customFormat="1" x14ac:dyDescent="0.25">
      <c r="A58" s="1"/>
      <c r="B58"/>
      <c r="C58" s="6"/>
      <c r="D58"/>
      <c r="E58"/>
      <c r="F58"/>
      <c r="G58"/>
    </row>
    <row r="59" spans="1:8" s="10" customFormat="1" x14ac:dyDescent="0.25">
      <c r="A59" s="1"/>
      <c r="B59"/>
      <c r="C59" s="6"/>
      <c r="D59"/>
      <c r="E59"/>
      <c r="F59"/>
      <c r="G59"/>
    </row>
    <row r="60" spans="1:8" s="10" customFormat="1" x14ac:dyDescent="0.25">
      <c r="A60" s="1"/>
      <c r="B60"/>
      <c r="C60" s="6"/>
      <c r="D60"/>
      <c r="E60"/>
      <c r="F60"/>
      <c r="G60"/>
    </row>
    <row r="61" spans="1:8" s="2" customFormat="1" ht="27" customHeight="1" x14ac:dyDescent="0.25">
      <c r="A61" s="1"/>
      <c r="B61"/>
      <c r="C61" s="6"/>
      <c r="D61"/>
      <c r="E61"/>
      <c r="F61"/>
      <c r="G61"/>
    </row>
  </sheetData>
  <mergeCells count="11">
    <mergeCell ref="H11:I11"/>
    <mergeCell ref="F40:F41"/>
    <mergeCell ref="I40:I41"/>
    <mergeCell ref="E40:E41"/>
    <mergeCell ref="A1:F1"/>
    <mergeCell ref="D11:F11"/>
    <mergeCell ref="A38:B38"/>
    <mergeCell ref="A10:F10"/>
    <mergeCell ref="A28:A37"/>
    <mergeCell ref="A13:A27"/>
    <mergeCell ref="A3:F3"/>
  </mergeCells>
  <printOptions horizontalCentered="1" verticalCentered="1"/>
  <pageMargins left="0.15229166666666666" right="0.1075" top="0.31496062992125984" bottom="0.74803149606299213" header="0.31496062992125984" footer="0.31496062992125984"/>
  <pageSetup paperSize="9" scale="67" orientation="portrait" r:id="rId1"/>
  <ignoredErrors>
    <ignoredError sqref="E1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ACCUEIL</vt:lpstr>
      <vt:lpstr>HÉBERGEMENT</vt:lpstr>
      <vt:lpstr>HÉBERGEMENT CHOIX2</vt:lpstr>
      <vt:lpstr>RESTAURATION</vt:lpstr>
      <vt:lpstr>TOURISME </vt:lpstr>
      <vt:lpstr>JEUNES</vt:lpstr>
      <vt:lpstr>RECAPITULATIF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grieb michelle</dc:creator>
  <cp:lastModifiedBy>Util1</cp:lastModifiedBy>
  <cp:lastPrinted>2018-12-20T11:44:19Z</cp:lastPrinted>
  <dcterms:created xsi:type="dcterms:W3CDTF">2016-01-21T14:44:42Z</dcterms:created>
  <dcterms:modified xsi:type="dcterms:W3CDTF">2018-12-21T16:12:37Z</dcterms:modified>
</cp:coreProperties>
</file>